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Tableau DGFC-Ajust-Crédits Comp" sheetId="1" r:id="rId1"/>
    <sheet name="Tableau Ajustement" sheetId="2" r:id="rId2"/>
    <sheet name="Tableau DGFC 2021" sheetId="3" r:id="rId3"/>
    <sheet name="Tableau Crédits complémentaires" sheetId="4" r:id="rId4"/>
  </sheets>
  <definedNames>
    <definedName name="_xlnm.Print_Titles" localSheetId="0">'Tableau DGFC-Ajust-Crédits Comp'!$1:$2</definedName>
  </definedNames>
  <calcPr calcId="152511"/>
</workbook>
</file>

<file path=xl/calcChain.xml><?xml version="1.0" encoding="utf-8"?>
<calcChain xmlns="http://schemas.openxmlformats.org/spreadsheetml/2006/main">
  <c r="I131" i="1" l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4" i="1"/>
  <c r="I3" i="1"/>
  <c r="H131" i="1"/>
  <c r="F131" i="1" l="1"/>
  <c r="D131" i="1"/>
  <c r="G131" i="1"/>
  <c r="E130" i="2"/>
  <c r="F130" i="2"/>
  <c r="L130" i="2" l="1"/>
  <c r="J129" i="2"/>
  <c r="I129" i="2"/>
  <c r="K129" i="2" s="1"/>
  <c r="M129" i="2" s="1"/>
  <c r="G129" i="2"/>
  <c r="H129" i="2" s="1"/>
  <c r="J128" i="2"/>
  <c r="I128" i="2"/>
  <c r="K128" i="2" s="1"/>
  <c r="M128" i="2" s="1"/>
  <c r="G128" i="2"/>
  <c r="H128" i="2" s="1"/>
  <c r="J127" i="2"/>
  <c r="I127" i="2"/>
  <c r="G127" i="2"/>
  <c r="H127" i="2" s="1"/>
  <c r="J126" i="2"/>
  <c r="K126" i="2" s="1"/>
  <c r="M126" i="2" s="1"/>
  <c r="I126" i="2"/>
  <c r="G126" i="2"/>
  <c r="H126" i="2" s="1"/>
  <c r="J125" i="2"/>
  <c r="I125" i="2"/>
  <c r="G125" i="2"/>
  <c r="H125" i="2" s="1"/>
  <c r="J124" i="2"/>
  <c r="K124" i="2" s="1"/>
  <c r="M124" i="2" s="1"/>
  <c r="I124" i="2"/>
  <c r="G124" i="2"/>
  <c r="H124" i="2" s="1"/>
  <c r="J123" i="2"/>
  <c r="I123" i="2"/>
  <c r="K123" i="2" s="1"/>
  <c r="M123" i="2" s="1"/>
  <c r="G123" i="2"/>
  <c r="H123" i="2" s="1"/>
  <c r="J122" i="2"/>
  <c r="I122" i="2"/>
  <c r="G122" i="2"/>
  <c r="H122" i="2" s="1"/>
  <c r="J121" i="2"/>
  <c r="I121" i="2"/>
  <c r="K121" i="2" s="1"/>
  <c r="M121" i="2" s="1"/>
  <c r="G121" i="2"/>
  <c r="H121" i="2" s="1"/>
  <c r="J120" i="2"/>
  <c r="I120" i="2"/>
  <c r="G120" i="2"/>
  <c r="H120" i="2" s="1"/>
  <c r="J119" i="2"/>
  <c r="I119" i="2"/>
  <c r="K119" i="2" s="1"/>
  <c r="M119" i="2" s="1"/>
  <c r="G119" i="2"/>
  <c r="H119" i="2" s="1"/>
  <c r="K118" i="2"/>
  <c r="M118" i="2" s="1"/>
  <c r="J118" i="2"/>
  <c r="I118" i="2"/>
  <c r="G118" i="2"/>
  <c r="H118" i="2" s="1"/>
  <c r="J117" i="2"/>
  <c r="I117" i="2"/>
  <c r="G117" i="2"/>
  <c r="H117" i="2" s="1"/>
  <c r="J116" i="2"/>
  <c r="I116" i="2"/>
  <c r="G116" i="2"/>
  <c r="H116" i="2" s="1"/>
  <c r="J115" i="2"/>
  <c r="I115" i="2"/>
  <c r="G115" i="2"/>
  <c r="H115" i="2" s="1"/>
  <c r="J114" i="2"/>
  <c r="I114" i="2"/>
  <c r="K114" i="2" s="1"/>
  <c r="M114" i="2" s="1"/>
  <c r="G114" i="2"/>
  <c r="H114" i="2" s="1"/>
  <c r="J113" i="2"/>
  <c r="I113" i="2"/>
  <c r="G113" i="2"/>
  <c r="H113" i="2" s="1"/>
  <c r="J112" i="2"/>
  <c r="I112" i="2"/>
  <c r="K112" i="2" s="1"/>
  <c r="M112" i="2" s="1"/>
  <c r="G112" i="2"/>
  <c r="H112" i="2" s="1"/>
  <c r="J111" i="2"/>
  <c r="I111" i="2"/>
  <c r="G111" i="2"/>
  <c r="H111" i="2" s="1"/>
  <c r="J110" i="2"/>
  <c r="I110" i="2"/>
  <c r="K110" i="2" s="1"/>
  <c r="M110" i="2" s="1"/>
  <c r="G110" i="2"/>
  <c r="H110" i="2" s="1"/>
  <c r="J109" i="2"/>
  <c r="I109" i="2"/>
  <c r="G109" i="2"/>
  <c r="H109" i="2" s="1"/>
  <c r="J108" i="2"/>
  <c r="K108" i="2" s="1"/>
  <c r="M108" i="2" s="1"/>
  <c r="I108" i="2"/>
  <c r="G108" i="2"/>
  <c r="H108" i="2" s="1"/>
  <c r="J107" i="2"/>
  <c r="I107" i="2"/>
  <c r="K107" i="2" s="1"/>
  <c r="M107" i="2" s="1"/>
  <c r="G107" i="2"/>
  <c r="H107" i="2" s="1"/>
  <c r="J106" i="2"/>
  <c r="I106" i="2"/>
  <c r="G106" i="2"/>
  <c r="H106" i="2" s="1"/>
  <c r="J105" i="2"/>
  <c r="I105" i="2"/>
  <c r="K105" i="2" s="1"/>
  <c r="M105" i="2" s="1"/>
  <c r="G105" i="2"/>
  <c r="H105" i="2" s="1"/>
  <c r="J104" i="2"/>
  <c r="I104" i="2"/>
  <c r="G104" i="2"/>
  <c r="H104" i="2" s="1"/>
  <c r="J103" i="2"/>
  <c r="I103" i="2"/>
  <c r="K103" i="2" s="1"/>
  <c r="M103" i="2" s="1"/>
  <c r="G103" i="2"/>
  <c r="H103" i="2" s="1"/>
  <c r="J102" i="2"/>
  <c r="I102" i="2"/>
  <c r="K102" i="2" s="1"/>
  <c r="M102" i="2" s="1"/>
  <c r="G102" i="2"/>
  <c r="H102" i="2" s="1"/>
  <c r="J101" i="2"/>
  <c r="I101" i="2"/>
  <c r="G101" i="2"/>
  <c r="H101" i="2" s="1"/>
  <c r="J100" i="2"/>
  <c r="I100" i="2"/>
  <c r="G100" i="2"/>
  <c r="H100" i="2" s="1"/>
  <c r="J99" i="2"/>
  <c r="I99" i="2"/>
  <c r="G99" i="2"/>
  <c r="H99" i="2" s="1"/>
  <c r="J98" i="2"/>
  <c r="I98" i="2"/>
  <c r="K98" i="2" s="1"/>
  <c r="M98" i="2" s="1"/>
  <c r="G98" i="2"/>
  <c r="H98" i="2" s="1"/>
  <c r="J97" i="2"/>
  <c r="I97" i="2"/>
  <c r="G97" i="2"/>
  <c r="H97" i="2" s="1"/>
  <c r="J96" i="2"/>
  <c r="I96" i="2"/>
  <c r="K96" i="2" s="1"/>
  <c r="M96" i="2" s="1"/>
  <c r="G96" i="2"/>
  <c r="H96" i="2" s="1"/>
  <c r="J95" i="2"/>
  <c r="I95" i="2"/>
  <c r="G95" i="2"/>
  <c r="H95" i="2" s="1"/>
  <c r="J94" i="2"/>
  <c r="K94" i="2" s="1"/>
  <c r="M94" i="2" s="1"/>
  <c r="I94" i="2"/>
  <c r="G94" i="2"/>
  <c r="H94" i="2" s="1"/>
  <c r="J93" i="2"/>
  <c r="I93" i="2"/>
  <c r="G93" i="2"/>
  <c r="H93" i="2" s="1"/>
  <c r="J92" i="2"/>
  <c r="K92" i="2" s="1"/>
  <c r="M92" i="2" s="1"/>
  <c r="I92" i="2"/>
  <c r="G92" i="2"/>
  <c r="H92" i="2" s="1"/>
  <c r="J91" i="2"/>
  <c r="I91" i="2"/>
  <c r="K91" i="2" s="1"/>
  <c r="M91" i="2" s="1"/>
  <c r="G91" i="2"/>
  <c r="H91" i="2" s="1"/>
  <c r="J90" i="2"/>
  <c r="I90" i="2"/>
  <c r="G90" i="2"/>
  <c r="H90" i="2" s="1"/>
  <c r="J89" i="2"/>
  <c r="I89" i="2"/>
  <c r="G89" i="2"/>
  <c r="H89" i="2" s="1"/>
  <c r="J88" i="2"/>
  <c r="I88" i="2"/>
  <c r="G88" i="2"/>
  <c r="H88" i="2" s="1"/>
  <c r="J87" i="2"/>
  <c r="I87" i="2"/>
  <c r="K87" i="2" s="1"/>
  <c r="M87" i="2" s="1"/>
  <c r="G87" i="2"/>
  <c r="H87" i="2" s="1"/>
  <c r="J86" i="2"/>
  <c r="K86" i="2" s="1"/>
  <c r="M86" i="2" s="1"/>
  <c r="I86" i="2"/>
  <c r="G86" i="2"/>
  <c r="H86" i="2" s="1"/>
  <c r="J85" i="2"/>
  <c r="I85" i="2"/>
  <c r="G85" i="2"/>
  <c r="H85" i="2" s="1"/>
  <c r="J84" i="2"/>
  <c r="K84" i="2" s="1"/>
  <c r="M84" i="2" s="1"/>
  <c r="I84" i="2"/>
  <c r="G84" i="2"/>
  <c r="H84" i="2" s="1"/>
  <c r="J83" i="2"/>
  <c r="I83" i="2"/>
  <c r="G83" i="2"/>
  <c r="H83" i="2" s="1"/>
  <c r="J82" i="2"/>
  <c r="I82" i="2"/>
  <c r="G82" i="2"/>
  <c r="H82" i="2" s="1"/>
  <c r="J81" i="2"/>
  <c r="I81" i="2"/>
  <c r="G81" i="2"/>
  <c r="H81" i="2" s="1"/>
  <c r="J80" i="2"/>
  <c r="I80" i="2"/>
  <c r="G80" i="2"/>
  <c r="H80" i="2" s="1"/>
  <c r="J79" i="2"/>
  <c r="I79" i="2"/>
  <c r="K79" i="2" s="1"/>
  <c r="M79" i="2" s="1"/>
  <c r="G79" i="2"/>
  <c r="H79" i="2" s="1"/>
  <c r="J78" i="2"/>
  <c r="K78" i="2" s="1"/>
  <c r="M78" i="2" s="1"/>
  <c r="I78" i="2"/>
  <c r="G78" i="2"/>
  <c r="H78" i="2" s="1"/>
  <c r="J77" i="2"/>
  <c r="I77" i="2"/>
  <c r="G77" i="2"/>
  <c r="H77" i="2" s="1"/>
  <c r="J76" i="2"/>
  <c r="K76" i="2" s="1"/>
  <c r="M76" i="2" s="1"/>
  <c r="I76" i="2"/>
  <c r="G76" i="2"/>
  <c r="H76" i="2" s="1"/>
  <c r="J75" i="2"/>
  <c r="I75" i="2"/>
  <c r="G75" i="2"/>
  <c r="H75" i="2" s="1"/>
  <c r="J74" i="2"/>
  <c r="I74" i="2"/>
  <c r="G74" i="2"/>
  <c r="H74" i="2" s="1"/>
  <c r="J73" i="2"/>
  <c r="I73" i="2"/>
  <c r="G73" i="2"/>
  <c r="H73" i="2" s="1"/>
  <c r="J72" i="2"/>
  <c r="I72" i="2"/>
  <c r="G72" i="2"/>
  <c r="H72" i="2" s="1"/>
  <c r="J71" i="2"/>
  <c r="I71" i="2"/>
  <c r="K71" i="2" s="1"/>
  <c r="M71" i="2" s="1"/>
  <c r="G71" i="2"/>
  <c r="H71" i="2" s="1"/>
  <c r="J70" i="2"/>
  <c r="K70" i="2" s="1"/>
  <c r="M70" i="2" s="1"/>
  <c r="I70" i="2"/>
  <c r="G70" i="2"/>
  <c r="H70" i="2" s="1"/>
  <c r="J69" i="2"/>
  <c r="I69" i="2"/>
  <c r="G69" i="2"/>
  <c r="H69" i="2" s="1"/>
  <c r="J68" i="2"/>
  <c r="K68" i="2" s="1"/>
  <c r="M68" i="2" s="1"/>
  <c r="I68" i="2"/>
  <c r="G68" i="2"/>
  <c r="H68" i="2" s="1"/>
  <c r="J67" i="2"/>
  <c r="I67" i="2"/>
  <c r="G67" i="2"/>
  <c r="H67" i="2" s="1"/>
  <c r="J66" i="2"/>
  <c r="I66" i="2"/>
  <c r="G66" i="2"/>
  <c r="H66" i="2" s="1"/>
  <c r="J65" i="2"/>
  <c r="I65" i="2"/>
  <c r="G65" i="2"/>
  <c r="H65" i="2" s="1"/>
  <c r="J64" i="2"/>
  <c r="I64" i="2"/>
  <c r="H64" i="2"/>
  <c r="G64" i="2"/>
  <c r="J63" i="2"/>
  <c r="I63" i="2"/>
  <c r="G63" i="2"/>
  <c r="H63" i="2" s="1"/>
  <c r="J62" i="2"/>
  <c r="I62" i="2"/>
  <c r="G62" i="2"/>
  <c r="H62" i="2" s="1"/>
  <c r="J61" i="2"/>
  <c r="I61" i="2"/>
  <c r="G61" i="2"/>
  <c r="H61" i="2" s="1"/>
  <c r="J60" i="2"/>
  <c r="I60" i="2"/>
  <c r="G60" i="2"/>
  <c r="H60" i="2" s="1"/>
  <c r="J59" i="2"/>
  <c r="I59" i="2"/>
  <c r="G59" i="2"/>
  <c r="H59" i="2" s="1"/>
  <c r="J58" i="2"/>
  <c r="I58" i="2"/>
  <c r="K58" i="2" s="1"/>
  <c r="M58" i="2" s="1"/>
  <c r="G58" i="2"/>
  <c r="H58" i="2" s="1"/>
  <c r="J57" i="2"/>
  <c r="I57" i="2"/>
  <c r="G57" i="2"/>
  <c r="H57" i="2" s="1"/>
  <c r="J56" i="2"/>
  <c r="I56" i="2"/>
  <c r="K56" i="2" s="1"/>
  <c r="M56" i="2" s="1"/>
  <c r="G56" i="2"/>
  <c r="H56" i="2" s="1"/>
  <c r="J55" i="2"/>
  <c r="I55" i="2"/>
  <c r="K55" i="2" s="1"/>
  <c r="M55" i="2" s="1"/>
  <c r="G55" i="2"/>
  <c r="H55" i="2" s="1"/>
  <c r="J54" i="2"/>
  <c r="K54" i="2" s="1"/>
  <c r="M54" i="2" s="1"/>
  <c r="I54" i="2"/>
  <c r="G54" i="2"/>
  <c r="H54" i="2" s="1"/>
  <c r="J53" i="2"/>
  <c r="I53" i="2"/>
  <c r="G53" i="2"/>
  <c r="H53" i="2" s="1"/>
  <c r="J52" i="2"/>
  <c r="K52" i="2" s="1"/>
  <c r="M52" i="2" s="1"/>
  <c r="I52" i="2"/>
  <c r="G52" i="2"/>
  <c r="H52" i="2" s="1"/>
  <c r="J51" i="2"/>
  <c r="I51" i="2"/>
  <c r="G51" i="2"/>
  <c r="H51" i="2" s="1"/>
  <c r="J50" i="2"/>
  <c r="I50" i="2"/>
  <c r="G50" i="2"/>
  <c r="H50" i="2" s="1"/>
  <c r="J49" i="2"/>
  <c r="I49" i="2"/>
  <c r="K49" i="2" s="1"/>
  <c r="M49" i="2" s="1"/>
  <c r="G49" i="2"/>
  <c r="H49" i="2" s="1"/>
  <c r="J48" i="2"/>
  <c r="I48" i="2"/>
  <c r="G48" i="2"/>
  <c r="H48" i="2" s="1"/>
  <c r="J47" i="2"/>
  <c r="I47" i="2"/>
  <c r="G47" i="2"/>
  <c r="H47" i="2" s="1"/>
  <c r="J46" i="2"/>
  <c r="I46" i="2"/>
  <c r="G46" i="2"/>
  <c r="H46" i="2" s="1"/>
  <c r="J45" i="2"/>
  <c r="I45" i="2"/>
  <c r="G45" i="2"/>
  <c r="H45" i="2" s="1"/>
  <c r="J44" i="2"/>
  <c r="I44" i="2"/>
  <c r="H44" i="2"/>
  <c r="G44" i="2"/>
  <c r="J43" i="2"/>
  <c r="I43" i="2"/>
  <c r="G43" i="2"/>
  <c r="H43" i="2" s="1"/>
  <c r="J42" i="2"/>
  <c r="I42" i="2"/>
  <c r="K42" i="2" s="1"/>
  <c r="M42" i="2" s="1"/>
  <c r="G42" i="2"/>
  <c r="H42" i="2" s="1"/>
  <c r="J41" i="2"/>
  <c r="I41" i="2"/>
  <c r="G41" i="2"/>
  <c r="H41" i="2" s="1"/>
  <c r="J40" i="2"/>
  <c r="I40" i="2"/>
  <c r="G40" i="2"/>
  <c r="H40" i="2" s="1"/>
  <c r="J39" i="2"/>
  <c r="I39" i="2"/>
  <c r="G39" i="2"/>
  <c r="H39" i="2" s="1"/>
  <c r="J38" i="2"/>
  <c r="I38" i="2"/>
  <c r="G38" i="2"/>
  <c r="H38" i="2" s="1"/>
  <c r="J37" i="2"/>
  <c r="I37" i="2"/>
  <c r="G37" i="2"/>
  <c r="H37" i="2" s="1"/>
  <c r="J36" i="2"/>
  <c r="I36" i="2"/>
  <c r="H36" i="2"/>
  <c r="G36" i="2"/>
  <c r="J35" i="2"/>
  <c r="I35" i="2"/>
  <c r="G35" i="2"/>
  <c r="H35" i="2" s="1"/>
  <c r="J34" i="2"/>
  <c r="I34" i="2"/>
  <c r="K34" i="2" s="1"/>
  <c r="M34" i="2" s="1"/>
  <c r="G34" i="2"/>
  <c r="H34" i="2" s="1"/>
  <c r="J33" i="2"/>
  <c r="I33" i="2"/>
  <c r="G33" i="2"/>
  <c r="H33" i="2" s="1"/>
  <c r="J32" i="2"/>
  <c r="I32" i="2"/>
  <c r="G32" i="2"/>
  <c r="H32" i="2" s="1"/>
  <c r="J31" i="2"/>
  <c r="I31" i="2"/>
  <c r="G31" i="2"/>
  <c r="H31" i="2" s="1"/>
  <c r="J30" i="2"/>
  <c r="I30" i="2"/>
  <c r="G30" i="2"/>
  <c r="H30" i="2" s="1"/>
  <c r="J29" i="2"/>
  <c r="I29" i="2"/>
  <c r="G29" i="2"/>
  <c r="H29" i="2" s="1"/>
  <c r="J28" i="2"/>
  <c r="I28" i="2"/>
  <c r="H28" i="2"/>
  <c r="G28" i="2"/>
  <c r="J27" i="2"/>
  <c r="I27" i="2"/>
  <c r="G27" i="2"/>
  <c r="H27" i="2" s="1"/>
  <c r="J26" i="2"/>
  <c r="I26" i="2"/>
  <c r="K26" i="2" s="1"/>
  <c r="M26" i="2" s="1"/>
  <c r="G26" i="2"/>
  <c r="H26" i="2" s="1"/>
  <c r="J25" i="2"/>
  <c r="I25" i="2"/>
  <c r="G25" i="2"/>
  <c r="H25" i="2" s="1"/>
  <c r="J24" i="2"/>
  <c r="I24" i="2"/>
  <c r="G24" i="2"/>
  <c r="H24" i="2" s="1"/>
  <c r="J23" i="2"/>
  <c r="I23" i="2"/>
  <c r="G23" i="2"/>
  <c r="H23" i="2" s="1"/>
  <c r="J22" i="2"/>
  <c r="I22" i="2"/>
  <c r="G22" i="2"/>
  <c r="H22" i="2" s="1"/>
  <c r="J21" i="2"/>
  <c r="I21" i="2"/>
  <c r="G21" i="2"/>
  <c r="H21" i="2" s="1"/>
  <c r="J20" i="2"/>
  <c r="I20" i="2"/>
  <c r="H20" i="2"/>
  <c r="G20" i="2"/>
  <c r="J19" i="2"/>
  <c r="I19" i="2"/>
  <c r="G19" i="2"/>
  <c r="H19" i="2" s="1"/>
  <c r="J18" i="2"/>
  <c r="I18" i="2"/>
  <c r="K18" i="2" s="1"/>
  <c r="M18" i="2" s="1"/>
  <c r="G18" i="2"/>
  <c r="H18" i="2" s="1"/>
  <c r="J17" i="2"/>
  <c r="I17" i="2"/>
  <c r="G17" i="2"/>
  <c r="H17" i="2" s="1"/>
  <c r="J16" i="2"/>
  <c r="I16" i="2"/>
  <c r="G16" i="2"/>
  <c r="H16" i="2" s="1"/>
  <c r="J15" i="2"/>
  <c r="I15" i="2"/>
  <c r="G15" i="2"/>
  <c r="H15" i="2" s="1"/>
  <c r="J14" i="2"/>
  <c r="I14" i="2"/>
  <c r="G14" i="2"/>
  <c r="H14" i="2" s="1"/>
  <c r="J13" i="2"/>
  <c r="I13" i="2"/>
  <c r="G13" i="2"/>
  <c r="H13" i="2" s="1"/>
  <c r="J12" i="2"/>
  <c r="I12" i="2"/>
  <c r="H12" i="2"/>
  <c r="G12" i="2"/>
  <c r="J11" i="2"/>
  <c r="I11" i="2"/>
  <c r="G11" i="2"/>
  <c r="H11" i="2" s="1"/>
  <c r="J10" i="2"/>
  <c r="I10" i="2"/>
  <c r="K10" i="2" s="1"/>
  <c r="M10" i="2" s="1"/>
  <c r="G10" i="2"/>
  <c r="H10" i="2" s="1"/>
  <c r="J9" i="2"/>
  <c r="I9" i="2"/>
  <c r="G9" i="2"/>
  <c r="H9" i="2" s="1"/>
  <c r="J8" i="2"/>
  <c r="I8" i="2"/>
  <c r="G8" i="2"/>
  <c r="H8" i="2" s="1"/>
  <c r="J7" i="2"/>
  <c r="I7" i="2"/>
  <c r="G7" i="2"/>
  <c r="H7" i="2" s="1"/>
  <c r="J6" i="2"/>
  <c r="I6" i="2"/>
  <c r="G6" i="2"/>
  <c r="H6" i="2" s="1"/>
  <c r="J5" i="2"/>
  <c r="I5" i="2"/>
  <c r="G5" i="2"/>
  <c r="H5" i="2" s="1"/>
  <c r="J4" i="2"/>
  <c r="I4" i="2"/>
  <c r="H4" i="2"/>
  <c r="G4" i="2"/>
  <c r="J3" i="2"/>
  <c r="I3" i="2"/>
  <c r="G3" i="2"/>
  <c r="H3" i="2" s="1"/>
  <c r="J2" i="2"/>
  <c r="I2" i="2"/>
  <c r="G2" i="2"/>
  <c r="H2" i="2" s="1"/>
  <c r="K4" i="2" l="1"/>
  <c r="M4" i="2" s="1"/>
  <c r="K5" i="2"/>
  <c r="M5" i="2" s="1"/>
  <c r="K15" i="2"/>
  <c r="M15" i="2" s="1"/>
  <c r="K20" i="2"/>
  <c r="M20" i="2" s="1"/>
  <c r="K21" i="2"/>
  <c r="M21" i="2" s="1"/>
  <c r="K31" i="2"/>
  <c r="M31" i="2" s="1"/>
  <c r="K36" i="2"/>
  <c r="M36" i="2" s="1"/>
  <c r="K37" i="2"/>
  <c r="M37" i="2" s="1"/>
  <c r="K47" i="2"/>
  <c r="M47" i="2" s="1"/>
  <c r="K50" i="2"/>
  <c r="M50" i="2" s="1"/>
  <c r="K60" i="2"/>
  <c r="M60" i="2" s="1"/>
  <c r="K63" i="2"/>
  <c r="M63" i="2" s="1"/>
  <c r="K64" i="2"/>
  <c r="M64" i="2" s="1"/>
  <c r="K72" i="2"/>
  <c r="M72" i="2" s="1"/>
  <c r="K80" i="2"/>
  <c r="M80" i="2" s="1"/>
  <c r="K88" i="2"/>
  <c r="M88" i="2" s="1"/>
  <c r="K97" i="2"/>
  <c r="M97" i="2" s="1"/>
  <c r="K106" i="2"/>
  <c r="M106" i="2" s="1"/>
  <c r="K111" i="2"/>
  <c r="M111" i="2" s="1"/>
  <c r="K115" i="2"/>
  <c r="M115" i="2" s="1"/>
  <c r="K116" i="2"/>
  <c r="M116" i="2" s="1"/>
  <c r="K120" i="2"/>
  <c r="M120" i="2" s="1"/>
  <c r="K7" i="2"/>
  <c r="M7" i="2" s="1"/>
  <c r="K12" i="2"/>
  <c r="M12" i="2" s="1"/>
  <c r="K13" i="2"/>
  <c r="M13" i="2" s="1"/>
  <c r="K23" i="2"/>
  <c r="M23" i="2" s="1"/>
  <c r="K28" i="2"/>
  <c r="M28" i="2" s="1"/>
  <c r="K29" i="2"/>
  <c r="M29" i="2" s="1"/>
  <c r="K39" i="2"/>
  <c r="M39" i="2" s="1"/>
  <c r="K44" i="2"/>
  <c r="M44" i="2" s="1"/>
  <c r="K45" i="2"/>
  <c r="M45" i="2" s="1"/>
  <c r="K62" i="2"/>
  <c r="M62" i="2" s="1"/>
  <c r="K66" i="2"/>
  <c r="M66" i="2" s="1"/>
  <c r="K74" i="2"/>
  <c r="M74" i="2" s="1"/>
  <c r="K82" i="2"/>
  <c r="M82" i="2" s="1"/>
  <c r="K90" i="2"/>
  <c r="M90" i="2" s="1"/>
  <c r="K95" i="2"/>
  <c r="M95" i="2" s="1"/>
  <c r="K99" i="2"/>
  <c r="M99" i="2" s="1"/>
  <c r="K100" i="2"/>
  <c r="M100" i="2" s="1"/>
  <c r="K104" i="2"/>
  <c r="M104" i="2" s="1"/>
  <c r="K113" i="2"/>
  <c r="M113" i="2" s="1"/>
  <c r="K122" i="2"/>
  <c r="M122" i="2" s="1"/>
  <c r="K127" i="2"/>
  <c r="M127" i="2" s="1"/>
  <c r="K3" i="2"/>
  <c r="M3" i="2" s="1"/>
  <c r="K19" i="2"/>
  <c r="M19" i="2" s="1"/>
  <c r="K27" i="2"/>
  <c r="M27" i="2" s="1"/>
  <c r="K35" i="2"/>
  <c r="M35" i="2" s="1"/>
  <c r="K43" i="2"/>
  <c r="M43" i="2" s="1"/>
  <c r="J130" i="2"/>
  <c r="K8" i="2"/>
  <c r="M8" i="2" s="1"/>
  <c r="K9" i="2"/>
  <c r="M9" i="2" s="1"/>
  <c r="K16" i="2"/>
  <c r="M16" i="2" s="1"/>
  <c r="K17" i="2"/>
  <c r="M17" i="2" s="1"/>
  <c r="K24" i="2"/>
  <c r="M24" i="2" s="1"/>
  <c r="K25" i="2"/>
  <c r="M25" i="2" s="1"/>
  <c r="K32" i="2"/>
  <c r="M32" i="2" s="1"/>
  <c r="K33" i="2"/>
  <c r="M33" i="2" s="1"/>
  <c r="K40" i="2"/>
  <c r="M40" i="2" s="1"/>
  <c r="K41" i="2"/>
  <c r="M41" i="2" s="1"/>
  <c r="K48" i="2"/>
  <c r="M48" i="2" s="1"/>
  <c r="K11" i="2"/>
  <c r="M11" i="2" s="1"/>
  <c r="K6" i="2"/>
  <c r="M6" i="2" s="1"/>
  <c r="K14" i="2"/>
  <c r="M14" i="2" s="1"/>
  <c r="K22" i="2"/>
  <c r="M22" i="2" s="1"/>
  <c r="K30" i="2"/>
  <c r="M30" i="2" s="1"/>
  <c r="K38" i="2"/>
  <c r="M38" i="2" s="1"/>
  <c r="K46" i="2"/>
  <c r="M46" i="2" s="1"/>
  <c r="K53" i="2"/>
  <c r="M53" i="2" s="1"/>
  <c r="K61" i="2"/>
  <c r="M61" i="2" s="1"/>
  <c r="K69" i="2"/>
  <c r="M69" i="2" s="1"/>
  <c r="K77" i="2"/>
  <c r="M77" i="2" s="1"/>
  <c r="K85" i="2"/>
  <c r="M85" i="2" s="1"/>
  <c r="K93" i="2"/>
  <c r="M93" i="2" s="1"/>
  <c r="K101" i="2"/>
  <c r="M101" i="2" s="1"/>
  <c r="K109" i="2"/>
  <c r="M109" i="2" s="1"/>
  <c r="K117" i="2"/>
  <c r="M117" i="2" s="1"/>
  <c r="K125" i="2"/>
  <c r="M125" i="2" s="1"/>
  <c r="I130" i="2"/>
  <c r="K57" i="2"/>
  <c r="M57" i="2" s="1"/>
  <c r="K65" i="2"/>
  <c r="M65" i="2" s="1"/>
  <c r="K73" i="2"/>
  <c r="M73" i="2" s="1"/>
  <c r="K81" i="2"/>
  <c r="M81" i="2" s="1"/>
  <c r="K89" i="2"/>
  <c r="M89" i="2" s="1"/>
  <c r="G130" i="2"/>
  <c r="K2" i="2"/>
  <c r="K51" i="2"/>
  <c r="M51" i="2" s="1"/>
  <c r="K59" i="2"/>
  <c r="M59" i="2" s="1"/>
  <c r="K67" i="2"/>
  <c r="M67" i="2" s="1"/>
  <c r="K75" i="2"/>
  <c r="M75" i="2" s="1"/>
  <c r="K83" i="2"/>
  <c r="M83" i="2" s="1"/>
  <c r="K130" i="2" l="1"/>
  <c r="M2" i="2"/>
  <c r="M130" i="2" s="1"/>
  <c r="I25" i="4" l="1"/>
  <c r="H25" i="4"/>
  <c r="G25" i="4"/>
  <c r="F25" i="4"/>
  <c r="E25" i="4"/>
  <c r="D25" i="4"/>
  <c r="J24" i="4"/>
  <c r="J23" i="4"/>
  <c r="J21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25" i="4" s="1"/>
</calcChain>
</file>

<file path=xl/comments1.xml><?xml version="1.0" encoding="utf-8"?>
<comments xmlns="http://schemas.openxmlformats.org/spreadsheetml/2006/main">
  <authors>
    <author>Auteur</author>
  </authors>
  <commentList>
    <comment ref="D125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vu avec Élodie le 22 juin 2020 rajouté 108 élèves "division 4ème" pour sept à décembre 2021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C27" authorId="0" shapeId="0">
      <text>
        <r>
          <rPr>
            <b/>
            <sz val="9"/>
            <color rgb="FF000000"/>
            <rFont val="Tahoma"/>
            <family val="2"/>
          </rPr>
          <t>Auteur:</t>
        </r>
        <r>
          <rPr>
            <sz val="9"/>
            <color rgb="FF000000"/>
            <rFont val="Tahoma"/>
            <family val="2"/>
          </rPr>
          <t xml:space="preserve">
POMPE DE RELEVAGE
vu IP le 29/05/19 : on le rajoute au rapport DGFC avec la même phrase que dans le rapport des crédits complémentaires de juin 2019</t>
        </r>
      </text>
    </comment>
  </commentList>
</comments>
</file>

<file path=xl/sharedStrings.xml><?xml version="1.0" encoding="utf-8"?>
<sst xmlns="http://schemas.openxmlformats.org/spreadsheetml/2006/main" count="1392" uniqueCount="446">
  <si>
    <t>N°
CODE UAI</t>
  </si>
  <si>
    <t>Canton</t>
  </si>
  <si>
    <t>Commune</t>
  </si>
  <si>
    <t>0771422C</t>
  </si>
  <si>
    <t>0772548B</t>
  </si>
  <si>
    <t>0770002J</t>
  </si>
  <si>
    <t>0770003K</t>
  </si>
  <si>
    <t>0771363N</t>
  </si>
  <si>
    <t>0771993Y</t>
  </si>
  <si>
    <t>0770005M</t>
  </si>
  <si>
    <t>0772413E</t>
  </si>
  <si>
    <t>0772588V</t>
  </si>
  <si>
    <t>0772226B</t>
  </si>
  <si>
    <t>0771662N</t>
  </si>
  <si>
    <t>0771342R</t>
  </si>
  <si>
    <t>0772330P</t>
  </si>
  <si>
    <t>0771511Z</t>
  </si>
  <si>
    <t>0772090D</t>
  </si>
  <si>
    <t>0770009S</t>
  </si>
  <si>
    <t>0770010T</t>
  </si>
  <si>
    <t>0771068T</t>
  </si>
  <si>
    <t>0771766B</t>
  </si>
  <si>
    <t>0770013W</t>
  </si>
  <si>
    <t>0771759U</t>
  </si>
  <si>
    <t>0771471F</t>
  </si>
  <si>
    <t>0772651N</t>
  </si>
  <si>
    <t>0771911J</t>
  </si>
  <si>
    <t>0770014X</t>
  </si>
  <si>
    <t>0771475K</t>
  </si>
  <si>
    <t>0771959L</t>
  </si>
  <si>
    <t>0771513B</t>
  </si>
  <si>
    <t>0771760V</t>
  </si>
  <si>
    <t>0772396L</t>
  </si>
  <si>
    <t>0771667U</t>
  </si>
  <si>
    <t>0772248A</t>
  </si>
  <si>
    <t>0772246Y</t>
  </si>
  <si>
    <t>0771476L</t>
  </si>
  <si>
    <t>0770019C</t>
  </si>
  <si>
    <t>0772190M</t>
  </si>
  <si>
    <t>0770020D</t>
  </si>
  <si>
    <t>0772119K</t>
  </si>
  <si>
    <t>0771361L</t>
  </si>
  <si>
    <t>0771519H</t>
  </si>
  <si>
    <t>0771661M</t>
  </si>
  <si>
    <t>0771659K</t>
  </si>
  <si>
    <t>0770024H</t>
  </si>
  <si>
    <t>0770928R</t>
  </si>
  <si>
    <t>0771424E</t>
  </si>
  <si>
    <t>0772227C</t>
  </si>
  <si>
    <t>0772189L</t>
  </si>
  <si>
    <t>0771768D</t>
  </si>
  <si>
    <t>0770027L</t>
  </si>
  <si>
    <t>0771421B</t>
  </si>
  <si>
    <t>0772429X</t>
  </si>
  <si>
    <t>0772128V</t>
  </si>
  <si>
    <t>0771362M</t>
  </si>
  <si>
    <t>0771992X</t>
  </si>
  <si>
    <t>0772125S</t>
  </si>
  <si>
    <t>0770030P</t>
  </si>
  <si>
    <t>0772713F</t>
  </si>
  <si>
    <t>0771172F</t>
  </si>
  <si>
    <t>0771420A</t>
  </si>
  <si>
    <t>0771029A</t>
  </si>
  <si>
    <t>0771173G</t>
  </si>
  <si>
    <t>0770032S</t>
  </si>
  <si>
    <t>0772056S</t>
  </si>
  <si>
    <t>0771337K</t>
  </si>
  <si>
    <t>0771070V</t>
  </si>
  <si>
    <t>0771762X</t>
  </si>
  <si>
    <t>0770033T</t>
  </si>
  <si>
    <t>0771339M</t>
  </si>
  <si>
    <t>0772573D</t>
  </si>
  <si>
    <t>0771331D</t>
  </si>
  <si>
    <t>0771618R</t>
  </si>
  <si>
    <t>0772191N</t>
  </si>
  <si>
    <t>0771761W</t>
  </si>
  <si>
    <t>0771174H</t>
  </si>
  <si>
    <t>0771567K</t>
  </si>
  <si>
    <t>0772819W</t>
  </si>
  <si>
    <t>0770038Y</t>
  </si>
  <si>
    <t>0771620T</t>
  </si>
  <si>
    <t>0772247Z</t>
  </si>
  <si>
    <t>0772126T</t>
  </si>
  <si>
    <t>0770040A</t>
  </si>
  <si>
    <t>0772499Y</t>
  </si>
  <si>
    <t>0771478N</t>
  </si>
  <si>
    <t>0771621U</t>
  </si>
  <si>
    <t>0771841H</t>
  </si>
  <si>
    <t>0771912K</t>
  </si>
  <si>
    <t>0771562E</t>
  </si>
  <si>
    <t>0772293Z</t>
  </si>
  <si>
    <t>0771334G</t>
  </si>
  <si>
    <t>0772427V</t>
  </si>
  <si>
    <t>0771175J</t>
  </si>
  <si>
    <t>0771419Z</t>
  </si>
  <si>
    <t>0772331R</t>
  </si>
  <si>
    <t>0771176K</t>
  </si>
  <si>
    <t>0771515D</t>
  </si>
  <si>
    <t>0772481D</t>
  </si>
  <si>
    <t>0771770F</t>
  </si>
  <si>
    <t>0771657H</t>
  </si>
  <si>
    <t>0771563F</t>
  </si>
  <si>
    <t>0771514C</t>
  </si>
  <si>
    <t>0771517F</t>
  </si>
  <si>
    <t>0772714G</t>
  </si>
  <si>
    <t>0771615M</t>
  </si>
  <si>
    <t>0772574E</t>
  </si>
  <si>
    <t>0772483F</t>
  </si>
  <si>
    <t>0772154Y</t>
  </si>
  <si>
    <t>0771960M</t>
  </si>
  <si>
    <t>0771518G</t>
  </si>
  <si>
    <t>0772274D</t>
  </si>
  <si>
    <t>0772589W</t>
  </si>
  <si>
    <t>0770048J</t>
  </si>
  <si>
    <t>0771472G</t>
  </si>
  <si>
    <t>0771656G</t>
  </si>
  <si>
    <t>0771991W</t>
  </si>
  <si>
    <t>0772482E</t>
  </si>
  <si>
    <t>0770051M</t>
  </si>
  <si>
    <t>0772091E</t>
  </si>
  <si>
    <t>0771177L</t>
  </si>
  <si>
    <t>0770053P</t>
  </si>
  <si>
    <t>0771178M</t>
  </si>
  <si>
    <t>0771619S</t>
  </si>
  <si>
    <t>0771365R</t>
  </si>
  <si>
    <t>0770057U</t>
  </si>
  <si>
    <t>0771333F</t>
  </si>
  <si>
    <t>0771878Y</t>
  </si>
  <si>
    <t>0772868Z</t>
  </si>
  <si>
    <t>0770059W</t>
  </si>
  <si>
    <t>0772867Y</t>
  </si>
  <si>
    <t>Collèges publics - Crédits complémentaires 2021 - Première répartition</t>
  </si>
  <si>
    <t>CANTON</t>
  </si>
  <si>
    <t>COMMUNE</t>
  </si>
  <si>
    <t>COLLEGE</t>
  </si>
  <si>
    <t>MONTANT TOTAL ACCORDE</t>
  </si>
  <si>
    <t xml:space="preserve">Viabilisation </t>
  </si>
  <si>
    <t>Redevance déchets</t>
  </si>
  <si>
    <t>Nettoyage des vitres inaccessibles</t>
  </si>
  <si>
    <t>Classe /Atelier
RELAIS</t>
  </si>
  <si>
    <t>Entretien</t>
  </si>
  <si>
    <t>Situations particulières</t>
  </si>
  <si>
    <t>PROVINS</t>
  </si>
  <si>
    <t>BRAY S/ SEINE</t>
  </si>
  <si>
    <t>Jean Rostand</t>
  </si>
  <si>
    <t>NEMOURS</t>
  </si>
  <si>
    <t>CHÂTEAU-LANDON</t>
  </si>
  <si>
    <t>Pierre Roux</t>
  </si>
  <si>
    <t>CHELLES</t>
  </si>
  <si>
    <t xml:space="preserve">Europe </t>
  </si>
  <si>
    <t>CLAYE-SOUILLY</t>
  </si>
  <si>
    <t>Parc des Tourelles</t>
  </si>
  <si>
    <t>COULOMMIERS</t>
  </si>
  <si>
    <t>Madame de la Fayette</t>
  </si>
  <si>
    <t>VILLEPARISIS</t>
  </si>
  <si>
    <t>COURTRY</t>
  </si>
  <si>
    <t>Maria Callas</t>
  </si>
  <si>
    <t>SAINT FARGEAU PONTHIERRY</t>
  </si>
  <si>
    <t>DAMMARIE LÈS LYS</t>
  </si>
  <si>
    <t>Georges Politzer</t>
  </si>
  <si>
    <t>LA FERTE SOUS JOUARRE</t>
  </si>
  <si>
    <t>FERTÉ SOUS JOUARRE(la)</t>
  </si>
  <si>
    <t>La Rochefoucauld</t>
  </si>
  <si>
    <t>Plaine des Glacis</t>
  </si>
  <si>
    <t>COMBS LA VILLE</t>
  </si>
  <si>
    <t>LIEUSAINT</t>
  </si>
  <si>
    <t xml:space="preserve">La Pyramide </t>
  </si>
  <si>
    <t>LIZY S/ OURCQ</t>
  </si>
  <si>
    <t>Camille St Sâens</t>
  </si>
  <si>
    <t>SERRIS</t>
  </si>
  <si>
    <t>MAGNY LE HONGRE</t>
  </si>
  <si>
    <t>Jacqueline de Romilly</t>
  </si>
  <si>
    <t>SAVIGNY LE TEMPLE</t>
  </si>
  <si>
    <t>MÉE S/ SEINE</t>
  </si>
  <si>
    <t>Elsa Triolet</t>
  </si>
  <si>
    <t>MONTEREAU FAULT YONNE</t>
  </si>
  <si>
    <t>MORET LOING ET ORVANNE</t>
  </si>
  <si>
    <t>Alfred Sisley</t>
  </si>
  <si>
    <t>NANDY</t>
  </si>
  <si>
    <t>Robert Buron</t>
  </si>
  <si>
    <t>FONTAINEBLEAU</t>
  </si>
  <si>
    <t>PERTHE-EN-GATINAIS</t>
  </si>
  <si>
    <t>Christine de Pisan</t>
  </si>
  <si>
    <t>MITRY MORY</t>
  </si>
  <si>
    <t>SAINT-MARD</t>
  </si>
  <si>
    <t>Georges Brassens</t>
  </si>
  <si>
    <t>CLAYE SOUILLY</t>
  </si>
  <si>
    <t>SAINT-SOUPPLETS</t>
  </si>
  <si>
    <t>Nicolas Tronchon</t>
  </si>
  <si>
    <t>Marthe Simard</t>
  </si>
  <si>
    <t>VULAINES</t>
  </si>
  <si>
    <t>Arnaud Beltrame</t>
  </si>
  <si>
    <t>TOTAUX</t>
  </si>
  <si>
    <t>UAI</t>
  </si>
  <si>
    <t>Établissement</t>
  </si>
  <si>
    <t xml:space="preserve">
DGFC 2021</t>
  </si>
  <si>
    <t>%</t>
  </si>
  <si>
    <t>90% = Notifiée</t>
  </si>
  <si>
    <t>AVON</t>
  </si>
  <si>
    <t>La Vallée</t>
  </si>
  <si>
    <t>BAILLY-ROMAINVILLIERS</t>
  </si>
  <si>
    <t>Les Blés d'Or</t>
  </si>
  <si>
    <t>BOIS-LE-ROI</t>
  </si>
  <si>
    <t>Denecourt</t>
  </si>
  <si>
    <t>BRAY-SUR-SEINE</t>
  </si>
  <si>
    <t>BRIE-COMTE-ROBERT</t>
  </si>
  <si>
    <t>Arthur Chaussy</t>
  </si>
  <si>
    <t>BROU-SUR-CHANTEREINE</t>
  </si>
  <si>
    <t>Jean Jaurès</t>
  </si>
  <si>
    <t>BUSSY-SAINT-GEORGES</t>
  </si>
  <si>
    <t>Jacques Yves Cousteau</t>
  </si>
  <si>
    <t>Anne Frank</t>
  </si>
  <si>
    <t>Claude Monet</t>
  </si>
  <si>
    <t>CESSON</t>
  </si>
  <si>
    <t>Le Grand Parc</t>
  </si>
  <si>
    <t>CHAMPAGNE-SUR-SEINE</t>
  </si>
  <si>
    <t>Fernand Gregh</t>
  </si>
  <si>
    <t>CHAMPS-SUR-MARNE</t>
  </si>
  <si>
    <t>Armand Lanoux</t>
  </si>
  <si>
    <t>Jean Wiener</t>
  </si>
  <si>
    <t>Pablo Picasso</t>
  </si>
  <si>
    <t>CHAPELLE-LA-REINE (LA)</t>
  </si>
  <si>
    <t>Blanche de Castille</t>
  </si>
  <si>
    <t>CHATEAU-LANDON</t>
  </si>
  <si>
    <t>CHATELET-EN-BRIE (LE)</t>
  </si>
  <si>
    <t>Rosa Bonheur</t>
  </si>
  <si>
    <t>Camille Corot</t>
  </si>
  <si>
    <t>Pierre Weczerka</t>
  </si>
  <si>
    <t>Europe</t>
  </si>
  <si>
    <t>Beau Soleil</t>
  </si>
  <si>
    <t>CHESSY</t>
  </si>
  <si>
    <t>Le Vieux Chêne</t>
  </si>
  <si>
    <t>Les Tilleuls</t>
  </si>
  <si>
    <t>COMBS-LA-VILLE</t>
  </si>
  <si>
    <t>Les Aulnes</t>
  </si>
  <si>
    <t>Les Cités Unies</t>
  </si>
  <si>
    <t>Hippolyte Rémy</t>
  </si>
  <si>
    <t>Madame De Lafayette</t>
  </si>
  <si>
    <t>CRÉCY-LA-CHAPELLE</t>
  </si>
  <si>
    <t>Mon Plaisir</t>
  </si>
  <si>
    <t>CRÉGY-LÈS-MEAUX</t>
  </si>
  <si>
    <t>George Sand</t>
  </si>
  <si>
    <t>CROUY-SUR-OURCQ</t>
  </si>
  <si>
    <t>Le Champivert</t>
  </si>
  <si>
    <t>DAMMARIE-LÈS-LYS</t>
  </si>
  <si>
    <t>Robert Doisneau</t>
  </si>
  <si>
    <t>DAMMARTIN-EN-GOËLE</t>
  </si>
  <si>
    <t>DONNEMARIE-DONTILLY</t>
  </si>
  <si>
    <t>Le Montois</t>
  </si>
  <si>
    <t>ÉMERAINVILLE</t>
  </si>
  <si>
    <t>Van Gogh</t>
  </si>
  <si>
    <t>ESBLY</t>
  </si>
  <si>
    <t>Louis Braille</t>
  </si>
  <si>
    <t>FAREMOUTIERS</t>
  </si>
  <si>
    <t>Louise Michel</t>
  </si>
  <si>
    <t>FERTÉ-GAUCHER (LA)</t>
  </si>
  <si>
    <t>Jean Campin</t>
  </si>
  <si>
    <t>FERTÉ-SOUS-JOUARRE (LA)</t>
  </si>
  <si>
    <t>La Plaine des Glacis</t>
  </si>
  <si>
    <t>Internationnal</t>
  </si>
  <si>
    <t>Lucien Cézard</t>
  </si>
  <si>
    <t>FONTENAY-TRÉSIGNY</t>
  </si>
  <si>
    <t>Stéphane Mallarmé</t>
  </si>
  <si>
    <t>GRETZ-ARMAINVILLIERS</t>
  </si>
  <si>
    <t>Hutinel</t>
  </si>
  <si>
    <t>LAGNY-SUR-MARNE</t>
  </si>
  <si>
    <t>Marcel Rivière</t>
  </si>
  <si>
    <t>Les 4 Arpents</t>
  </si>
  <si>
    <t>LÉSIGNY</t>
  </si>
  <si>
    <t>Les Hyverneaux</t>
  </si>
  <si>
    <t>Saint Louis</t>
  </si>
  <si>
    <t>La Pyramide</t>
  </si>
  <si>
    <t>LIZY-SUR-OURCQ</t>
  </si>
  <si>
    <t>Camille Saint-Saëns</t>
  </si>
  <si>
    <t>LOGNES</t>
  </si>
  <si>
    <t>La Maillière</t>
  </si>
  <si>
    <t>Le Segrais</t>
  </si>
  <si>
    <t>LORREZ-LE-BOCAGE</t>
  </si>
  <si>
    <t>Jacques Prévert</t>
  </si>
  <si>
    <t>MAGNY-LE-HONGRE</t>
  </si>
  <si>
    <t>MEAUX</t>
  </si>
  <si>
    <t>Parc Frot</t>
  </si>
  <si>
    <t>Henri Dunant</t>
  </si>
  <si>
    <t>Albert Camus</t>
  </si>
  <si>
    <t>Henri IV</t>
  </si>
  <si>
    <t>Beaumarchais</t>
  </si>
  <si>
    <t>MÉE-SUR-SEINE (LE)</t>
  </si>
  <si>
    <t>Jean de La Fontaine</t>
  </si>
  <si>
    <t>MELUN</t>
  </si>
  <si>
    <t>Les Capucins</t>
  </si>
  <si>
    <t>Frédéric Chopin</t>
  </si>
  <si>
    <t>Pierre Brossolette</t>
  </si>
  <si>
    <t>Jacques Amyot</t>
  </si>
  <si>
    <t>MITRY-MORY</t>
  </si>
  <si>
    <t>Paul Langevin</t>
  </si>
  <si>
    <t>Érik Satie</t>
  </si>
  <si>
    <t>MOISSY-CRAMAYEL</t>
  </si>
  <si>
    <t>Les Maillettes</t>
  </si>
  <si>
    <t>La Boëtie</t>
  </si>
  <si>
    <t>MONTEREAU-FAULT-YONNE</t>
  </si>
  <si>
    <t>Pierre de Montereau</t>
  </si>
  <si>
    <t>Paul Éluard</t>
  </si>
  <si>
    <t>André Malraux</t>
  </si>
  <si>
    <t>MONTÉVRAIN</t>
  </si>
  <si>
    <t>Lucie Aubrac</t>
  </si>
  <si>
    <t>MORET-LOING-ET-ORVANNE</t>
  </si>
  <si>
    <t>MORMANT</t>
  </si>
  <si>
    <t>Nicolas Fouquet</t>
  </si>
  <si>
    <t>MOUROUX</t>
  </si>
  <si>
    <t>Gorge Sand</t>
  </si>
  <si>
    <t>NANGIS</t>
  </si>
  <si>
    <t>René Barthélémy</t>
  </si>
  <si>
    <t>NANTEUIL-LÈS-MEAUX</t>
  </si>
  <si>
    <t>La Dhuis</t>
  </si>
  <si>
    <t>Arthur Rimbaud</t>
  </si>
  <si>
    <t>Honoré de Balzac</t>
  </si>
  <si>
    <t>NOISIEL</t>
  </si>
  <si>
    <t>Le Luzard</t>
  </si>
  <si>
    <t>OISSERY</t>
  </si>
  <si>
    <t>Jean des Barres</t>
  </si>
  <si>
    <t>OTHIS</t>
  </si>
  <si>
    <t>Jean-Jacques Rousseau</t>
  </si>
  <si>
    <t>OZOIR-LA-FERRIÈRE</t>
  </si>
  <si>
    <t>Gérard Philipe</t>
  </si>
  <si>
    <t>Marie Laurencin</t>
  </si>
  <si>
    <t>PERTHES-EN-GÂTINAIS</t>
  </si>
  <si>
    <t>PONTAULT-COMBAULT</t>
  </si>
  <si>
    <t>Condorcet</t>
  </si>
  <si>
    <t>Jean Moulin</t>
  </si>
  <si>
    <t>Monthéty</t>
  </si>
  <si>
    <t>Jules Verne</t>
  </si>
  <si>
    <t>Lelorgne de Savigny</t>
  </si>
  <si>
    <t>Marie Curie</t>
  </si>
  <si>
    <t>REBAIS</t>
  </si>
  <si>
    <t>ROISSY-EN-BRIE</t>
  </si>
  <si>
    <t>Eugène Delacroix</t>
  </si>
  <si>
    <t>Anceau de Garlande</t>
  </si>
  <si>
    <t>ROZAY-EN-BRIE</t>
  </si>
  <si>
    <t>Les Remparts</t>
  </si>
  <si>
    <t>SAINT-FARGEAU-PONTHIERRY</t>
  </si>
  <si>
    <t>François Villon</t>
  </si>
  <si>
    <t>SAINT-GERMAIN-SUR-MORIN</t>
  </si>
  <si>
    <t>Stéphane Hessel</t>
  </si>
  <si>
    <t>SAINT-PIERRE-LES-NEMOURS</t>
  </si>
  <si>
    <t>Vasco de Gama</t>
  </si>
  <si>
    <t>SAINT-THIBAULT-DES-VIGNES</t>
  </si>
  <si>
    <t>Léonard de Vinci</t>
  </si>
  <si>
    <t>SAVIGNY-LE-TEMPLE</t>
  </si>
  <si>
    <t>Louis Armand</t>
  </si>
  <si>
    <t>Henri Wallon</t>
  </si>
  <si>
    <t>La Grange du Bois</t>
  </si>
  <si>
    <t>Madeleine Renaud</t>
  </si>
  <si>
    <t>SOUPPES-SUR-LOING</t>
  </si>
  <si>
    <t>Émile Chevallier</t>
  </si>
  <si>
    <t>THORIGNY-SUR-MARNE</t>
  </si>
  <si>
    <t>Le Moulin à Vent</t>
  </si>
  <si>
    <t>TORCY</t>
  </si>
  <si>
    <t>L'Arche Guédon</t>
  </si>
  <si>
    <t>Louis Aragon</t>
  </si>
  <si>
    <t>Victor Schoelcher</t>
  </si>
  <si>
    <t>TOURNAN-EN-BRIE</t>
  </si>
  <si>
    <t>Jean-Baptiste Vermay</t>
  </si>
  <si>
    <t>TRILPORT</t>
  </si>
  <si>
    <t>Le Bois de l'Enclume</t>
  </si>
  <si>
    <t>VAIRES-SUR-MARNE</t>
  </si>
  <si>
    <t>René Goscinny</t>
  </si>
  <si>
    <t>VARENNES-SUR-SEINE</t>
  </si>
  <si>
    <t>VAUX-LE-PÉNIL</t>
  </si>
  <si>
    <t>La Mare aux Champs</t>
  </si>
  <si>
    <t>VERNEUIL-L'ÉTANG</t>
  </si>
  <si>
    <t>Charles Péguy</t>
  </si>
  <si>
    <t>VERT-SAINT-DENIS</t>
  </si>
  <si>
    <t>Jean Vilar</t>
  </si>
  <si>
    <t>VILLENEUVE-SUR-BELLOT</t>
  </si>
  <si>
    <t>Les Creusottes</t>
  </si>
  <si>
    <t>Jacques Monod</t>
  </si>
  <si>
    <t>VILLIERS-SAINT-GEORGES</t>
  </si>
  <si>
    <t>Les Tournelles</t>
  </si>
  <si>
    <t>VULAINES-SUR-SEINE</t>
  </si>
  <si>
    <t>Colonel Arnaud Beltrame</t>
  </si>
  <si>
    <t>FLUIDES FACTURÉS AU COLLÈGE PAR UN TIERS (COMMUNE, LYCÉE)</t>
  </si>
  <si>
    <t>AUTRE MODE ENERGIE : géothermie, bois</t>
  </si>
  <si>
    <t>SITUATIONS PARTICULIERES</t>
  </si>
  <si>
    <t>Établissements</t>
  </si>
  <si>
    <t>EFFECTIF TOTAL Prévisions rentrée
 2020</t>
  </si>
  <si>
    <t xml:space="preserve">EFFECTIF TOTAL Source : Rectorat constat 2020/2021
</t>
  </si>
  <si>
    <t>Différence</t>
  </si>
  <si>
    <t>DGFC 2021 à 
100 % du forfait élève fonctionnement et EPS  avec enquête lourde</t>
  </si>
  <si>
    <t>DGFC 2021 notifiée 
(90 %   du forfait élève fonctionnement et EPS avec effectif prévisionnel)</t>
  </si>
  <si>
    <t>Différence à verser</t>
  </si>
  <si>
    <t>Ajustement ouverture collège/classes/niveaux</t>
  </si>
  <si>
    <t>Dotation totale
 à verser
(montant arrondi)</t>
  </si>
  <si>
    <t xml:space="preserve">MOUROUX </t>
  </si>
  <si>
    <t xml:space="preserve">NANDY </t>
  </si>
  <si>
    <t xml:space="preserve">NANGIS </t>
  </si>
  <si>
    <t xml:space="preserve">NANTEUIL-LÈS-MEAUX </t>
  </si>
  <si>
    <t xml:space="preserve">NEMOURS </t>
  </si>
  <si>
    <t xml:space="preserve">NOISIEL </t>
  </si>
  <si>
    <t xml:space="preserve">OISSERY </t>
  </si>
  <si>
    <t xml:space="preserve">OTHIS </t>
  </si>
  <si>
    <t xml:space="preserve">OZOIR-LA-FERRIÈRE </t>
  </si>
  <si>
    <t xml:space="preserve">PERTHES-EN-GATINAIS </t>
  </si>
  <si>
    <t xml:space="preserve">PONTAULT-COMBAULT </t>
  </si>
  <si>
    <t xml:space="preserve">PROVINS </t>
  </si>
  <si>
    <t xml:space="preserve">REBAIS </t>
  </si>
  <si>
    <t xml:space="preserve">ROISSY-EN-BRIE </t>
  </si>
  <si>
    <t xml:space="preserve">ROZAY-EN-BRIE </t>
  </si>
  <si>
    <t xml:space="preserve">SAINT-FARGEAU-PONTHIERRY </t>
  </si>
  <si>
    <t xml:space="preserve">SAINT-GERMAIN-SUR-MORIN </t>
  </si>
  <si>
    <t xml:space="preserve">SAINT-MARD </t>
  </si>
  <si>
    <t xml:space="preserve">SAINT-PIERRE-LES-NEMOURS </t>
  </si>
  <si>
    <t xml:space="preserve">SAINT-SOUPPLETS </t>
  </si>
  <si>
    <t xml:space="preserve">SAINT-THIBAULT-DES-VIGNES </t>
  </si>
  <si>
    <t xml:space="preserve">SAVIGNY-LE-TEMPLE </t>
  </si>
  <si>
    <t xml:space="preserve">SERRIS </t>
  </si>
  <si>
    <t xml:space="preserve">SOUPPES-SUR-LOING </t>
  </si>
  <si>
    <t xml:space="preserve">THORIGNY-SUR-MARNE </t>
  </si>
  <si>
    <t xml:space="preserve">TORCY </t>
  </si>
  <si>
    <t xml:space="preserve">TOURNAN-EN-BRIE </t>
  </si>
  <si>
    <t xml:space="preserve">TRILPORT </t>
  </si>
  <si>
    <t xml:space="preserve">VAIRES-SUR-MARNE </t>
  </si>
  <si>
    <t xml:space="preserve">VARENNES-SUR-SEINE </t>
  </si>
  <si>
    <t xml:space="preserve">VAUX-LE-PÉNIL </t>
  </si>
  <si>
    <t xml:space="preserve">VERNEUIL L'ÉTANG </t>
  </si>
  <si>
    <t xml:space="preserve">VERT-SAINT-DENIS </t>
  </si>
  <si>
    <t xml:space="preserve">VILLENEUVE SUR BELLOT </t>
  </si>
  <si>
    <t xml:space="preserve">VILLEPARISIS </t>
  </si>
  <si>
    <t xml:space="preserve">VILLIERS-SAINT-GEORGES </t>
  </si>
  <si>
    <t xml:space="preserve">VULAINES-SUR-SEINE </t>
  </si>
  <si>
    <t>effectifs &gt; à prévision</t>
  </si>
  <si>
    <t>effectifs = prévision</t>
  </si>
  <si>
    <t>effectifs&lt; à la prévision</t>
  </si>
  <si>
    <t xml:space="preserve">Établisssement </t>
  </si>
  <si>
    <t xml:space="preserve">Clg Marthe Simard Villeparisis 315 pour l'ajustement - pour la DGFC 423 élèves inclus 108 (division 4éme élèves) </t>
  </si>
  <si>
    <r>
      <rPr>
        <b/>
        <sz val="12"/>
        <rFont val="Arial"/>
        <family val="2"/>
      </rPr>
      <t>Clg Marthe Simard Villeparisis</t>
    </r>
    <r>
      <rPr>
        <sz val="12"/>
        <rFont val="Arial"/>
        <family val="2"/>
      </rPr>
      <t xml:space="preserve"> 315 pour l'ajustement - pour la DGFC 423 élèves inclus 108 (division 4éme élèves) </t>
    </r>
  </si>
  <si>
    <t>TOTAL FONCTIONNEMENT 2021</t>
  </si>
  <si>
    <t>Montant de l'Ajustement 2021
= 10% + les effectifs complémentaires</t>
  </si>
  <si>
    <t xml:space="preserve">Montant 
crédits complémentaires Séance du 28/05/2021  </t>
  </si>
  <si>
    <t xml:space="preserve">Montant
 DGFC notifiée 
2021
</t>
  </si>
  <si>
    <r>
      <rPr>
        <b/>
        <sz val="16"/>
        <rFont val="Arial"/>
        <family val="2"/>
      </rPr>
      <t xml:space="preserve">*     </t>
    </r>
    <r>
      <rPr>
        <b/>
        <sz val="10"/>
        <rFont val="Arial"/>
        <family val="2"/>
      </rPr>
      <t xml:space="preserve"> = </t>
    </r>
    <r>
      <rPr>
        <sz val="10"/>
        <rFont val="Arial"/>
        <family val="2"/>
      </rPr>
      <t>raccordement prévu fin 2021</t>
    </r>
  </si>
  <si>
    <t>EFFECTIF
Ajustement Enquête rentrée DSDEN 
2020/2021
Reçu le 11/12/2020</t>
  </si>
  <si>
    <t>EFFECTIF Prévisionnel DSDEN mars 2020 pour calculer DGFC Notifiée  2021</t>
  </si>
  <si>
    <r>
      <t xml:space="preserve">Camille Saint-Saëns                   </t>
    </r>
    <r>
      <rPr>
        <b/>
        <sz val="16"/>
        <rFont val="Arial"/>
        <family val="2"/>
      </rPr>
      <t>*</t>
    </r>
  </si>
  <si>
    <r>
      <t xml:space="preserve">Jean Wiener                                </t>
    </r>
    <r>
      <rPr>
        <b/>
        <sz val="16"/>
        <rFont val="Arial"/>
        <family val="2"/>
      </rPr>
      <t>*</t>
    </r>
  </si>
  <si>
    <r>
      <t xml:space="preserve">Internationnal                                 </t>
    </r>
    <r>
      <rPr>
        <b/>
        <sz val="16"/>
        <rFont val="Arial"/>
        <family val="2"/>
      </rPr>
      <t>*</t>
    </r>
  </si>
  <si>
    <r>
      <t xml:space="preserve">Le Luzard                                     </t>
    </r>
    <r>
      <rPr>
        <b/>
        <sz val="16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</si>
</sst>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\ &quot;€&quot;"/>
    <numFmt numFmtId="166" formatCode="_-* #,##0.00\ [$€-40C]_-;\-* #,##0.00\ [$€-40C]_-;_-* &quot;-&quot;??\ [$€-40C]_-;_-@_-"/>
    <numFmt numFmtId="167" formatCode="[&gt;0]\+\ #,##0.00;[&lt;0]\-\ #,##0.00;General"/>
    <numFmt numFmtId="168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6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BFBFB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BBE1E6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-0.249977111117893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Dashed">
        <color indexed="64"/>
      </right>
      <top style="hair">
        <color indexed="64"/>
      </top>
      <bottom style="hair">
        <color indexed="64"/>
      </bottom>
      <diagonal/>
    </border>
    <border>
      <left style="mediumDashed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</cellStyleXfs>
  <cellXfs count="247">
    <xf numFmtId="0" fontId="0" fillId="0" borderId="0" xfId="0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right" vertical="center"/>
    </xf>
    <xf numFmtId="0" fontId="6" fillId="5" borderId="0" xfId="0" applyFont="1" applyFill="1" applyBorder="1"/>
    <xf numFmtId="0" fontId="10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9" fillId="5" borderId="18" xfId="3" applyNumberFormat="1" applyFont="1" applyFill="1" applyBorder="1" applyAlignment="1">
      <alignment horizontal="left" vertical="center" wrapText="1"/>
    </xf>
    <xf numFmtId="166" fontId="9" fillId="0" borderId="18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5" borderId="23" xfId="3" applyNumberFormat="1" applyFont="1" applyFill="1" applyBorder="1" applyAlignment="1">
      <alignment horizontal="left" vertical="center" wrapText="1"/>
    </xf>
    <xf numFmtId="166" fontId="9" fillId="0" borderId="23" xfId="0" applyNumberFormat="1" applyFont="1" applyFill="1" applyBorder="1" applyAlignment="1">
      <alignment vertical="center"/>
    </xf>
    <xf numFmtId="166" fontId="16" fillId="0" borderId="24" xfId="0" applyNumberFormat="1" applyFont="1" applyFill="1" applyBorder="1" applyAlignment="1">
      <alignment vertical="center"/>
    </xf>
    <xf numFmtId="0" fontId="9" fillId="5" borderId="10" xfId="3" applyNumberFormat="1" applyFont="1" applyFill="1" applyBorder="1" applyAlignment="1">
      <alignment horizontal="left" vertical="center" wrapText="1"/>
    </xf>
    <xf numFmtId="0" fontId="9" fillId="5" borderId="10" xfId="0" applyNumberFormat="1" applyFont="1" applyFill="1" applyBorder="1" applyAlignment="1">
      <alignment horizontal="left" vertical="center" wrapText="1"/>
    </xf>
    <xf numFmtId="0" fontId="9" fillId="5" borderId="20" xfId="3" applyNumberFormat="1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vertical="center"/>
    </xf>
    <xf numFmtId="0" fontId="9" fillId="5" borderId="21" xfId="3" applyNumberFormat="1" applyFont="1" applyFill="1" applyBorder="1" applyAlignment="1">
      <alignment horizontal="left" vertical="center" wrapText="1"/>
    </xf>
    <xf numFmtId="166" fontId="9" fillId="0" borderId="21" xfId="0" applyNumberFormat="1" applyFont="1" applyFill="1" applyBorder="1" applyAlignment="1">
      <alignment vertical="center"/>
    </xf>
    <xf numFmtId="166" fontId="16" fillId="0" borderId="2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right" vertical="center"/>
    </xf>
    <xf numFmtId="166" fontId="17" fillId="0" borderId="1" xfId="0" applyNumberFormat="1" applyFont="1" applyFill="1" applyBorder="1" applyAlignment="1">
      <alignment vertical="center"/>
    </xf>
    <xf numFmtId="166" fontId="17" fillId="0" borderId="3" xfId="0" applyNumberFormat="1" applyFont="1" applyFill="1" applyBorder="1" applyAlignment="1">
      <alignment vertical="center"/>
    </xf>
    <xf numFmtId="166" fontId="16" fillId="0" borderId="1" xfId="0" applyNumberFormat="1" applyFont="1" applyFill="1" applyBorder="1" applyAlignment="1">
      <alignment vertical="center"/>
    </xf>
    <xf numFmtId="0" fontId="13" fillId="0" borderId="0" xfId="0" applyFont="1"/>
    <xf numFmtId="0" fontId="5" fillId="0" borderId="0" xfId="0" applyFont="1" applyFill="1" applyBorder="1" applyAlignment="1"/>
    <xf numFmtId="0" fontId="17" fillId="0" borderId="0" xfId="0" applyFont="1" applyFill="1" applyBorder="1" applyAlignment="1"/>
    <xf numFmtId="0" fontId="9" fillId="0" borderId="0" xfId="5" applyFont="1" applyFill="1" applyBorder="1" applyAlignment="1">
      <alignment vertical="top"/>
    </xf>
    <xf numFmtId="0" fontId="9" fillId="0" borderId="28" xfId="0" applyFont="1" applyFill="1" applyBorder="1" applyAlignment="1"/>
    <xf numFmtId="0" fontId="9" fillId="0" borderId="27" xfId="0" applyFont="1" applyFill="1" applyBorder="1" applyAlignment="1"/>
    <xf numFmtId="0" fontId="9" fillId="8" borderId="27" xfId="0" applyFont="1" applyFill="1" applyBorder="1" applyAlignment="1"/>
    <xf numFmtId="0" fontId="9" fillId="10" borderId="27" xfId="0" applyFont="1" applyFill="1" applyBorder="1" applyAlignment="1"/>
    <xf numFmtId="0" fontId="9" fillId="11" borderId="27" xfId="0" applyFont="1" applyFill="1" applyBorder="1" applyAlignment="1"/>
    <xf numFmtId="0" fontId="9" fillId="0" borderId="30" xfId="0" applyFont="1" applyFill="1" applyBorder="1" applyAlignment="1"/>
    <xf numFmtId="0" fontId="9" fillId="0" borderId="31" xfId="0" applyFont="1" applyFill="1" applyBorder="1" applyAlignment="1"/>
    <xf numFmtId="0" fontId="19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44" fontId="9" fillId="0" borderId="0" xfId="0" applyNumberFormat="1" applyFont="1" applyFill="1" applyBorder="1" applyAlignment="1">
      <alignment vertical="center"/>
    </xf>
    <xf numFmtId="0" fontId="9" fillId="10" borderId="0" xfId="0" applyFont="1" applyFill="1" applyBorder="1" applyAlignment="1">
      <alignment horizontal="left" vertical="center"/>
    </xf>
    <xf numFmtId="164" fontId="9" fillId="0" borderId="0" xfId="1" applyNumberFormat="1" applyFont="1" applyFill="1" applyBorder="1" applyAlignment="1">
      <alignment vertical="center"/>
    </xf>
    <xf numFmtId="0" fontId="5" fillId="11" borderId="0" xfId="0" applyFont="1" applyFill="1" applyBorder="1" applyAlignment="1"/>
    <xf numFmtId="0" fontId="22" fillId="0" borderId="0" xfId="0" applyFont="1" applyFill="1" applyBorder="1" applyAlignment="1"/>
    <xf numFmtId="0" fontId="9" fillId="0" borderId="34" xfId="0" applyFont="1" applyFill="1" applyBorder="1" applyAlignment="1"/>
    <xf numFmtId="0" fontId="9" fillId="0" borderId="35" xfId="0" applyFont="1" applyFill="1" applyBorder="1" applyAlignment="1"/>
    <xf numFmtId="0" fontId="17" fillId="9" borderId="36" xfId="0" applyFont="1" applyFill="1" applyBorder="1" applyAlignment="1"/>
    <xf numFmtId="0" fontId="17" fillId="9" borderId="37" xfId="0" applyFont="1" applyFill="1" applyBorder="1" applyAlignment="1"/>
    <xf numFmtId="0" fontId="12" fillId="9" borderId="38" xfId="5" applyFont="1" applyFill="1" applyBorder="1" applyAlignment="1">
      <alignment horizontal="center" vertical="top" wrapText="1"/>
    </xf>
    <xf numFmtId="0" fontId="12" fillId="9" borderId="39" xfId="5" applyFont="1" applyFill="1" applyBorder="1" applyAlignment="1">
      <alignment horizontal="center" vertical="top"/>
    </xf>
    <xf numFmtId="9" fontId="23" fillId="12" borderId="22" xfId="2" applyFont="1" applyFill="1" applyBorder="1" applyAlignment="1">
      <alignment horizontal="center" vertical="center" wrapText="1"/>
    </xf>
    <xf numFmtId="0" fontId="17" fillId="9" borderId="40" xfId="0" applyFont="1" applyFill="1" applyBorder="1" applyAlignment="1"/>
    <xf numFmtId="0" fontId="12" fillId="9" borderId="41" xfId="5" applyFont="1" applyFill="1" applyBorder="1" applyAlignment="1">
      <alignment horizontal="center" vertical="top"/>
    </xf>
    <xf numFmtId="9" fontId="23" fillId="12" borderId="42" xfId="2" applyFont="1" applyFill="1" applyBorder="1" applyAlignment="1">
      <alignment horizontal="center" vertical="center" wrapText="1"/>
    </xf>
    <xf numFmtId="164" fontId="11" fillId="12" borderId="43" xfId="0" applyNumberFormat="1" applyFont="1" applyFill="1" applyBorder="1" applyAlignment="1"/>
    <xf numFmtId="164" fontId="11" fillId="12" borderId="5" xfId="0" applyNumberFormat="1" applyFont="1" applyFill="1" applyBorder="1" applyAlignment="1"/>
    <xf numFmtId="0" fontId="9" fillId="0" borderId="44" xfId="0" applyFont="1" applyFill="1" applyBorder="1" applyAlignment="1"/>
    <xf numFmtId="0" fontId="9" fillId="0" borderId="45" xfId="0" applyFont="1" applyFill="1" applyBorder="1" applyAlignment="1"/>
    <xf numFmtId="0" fontId="9" fillId="8" borderId="45" xfId="0" applyFont="1" applyFill="1" applyBorder="1" applyAlignment="1"/>
    <xf numFmtId="0" fontId="9" fillId="10" borderId="45" xfId="0" applyFont="1" applyFill="1" applyBorder="1" applyAlignment="1"/>
    <xf numFmtId="0" fontId="9" fillId="11" borderId="45" xfId="0" applyFont="1" applyFill="1" applyBorder="1" applyAlignment="1"/>
    <xf numFmtId="0" fontId="9" fillId="0" borderId="46" xfId="0" applyFont="1" applyFill="1" applyBorder="1" applyAlignment="1"/>
    <xf numFmtId="164" fontId="13" fillId="12" borderId="47" xfId="0" applyNumberFormat="1" applyFont="1" applyFill="1" applyBorder="1" applyAlignment="1"/>
    <xf numFmtId="164" fontId="13" fillId="12" borderId="48" xfId="0" applyNumberFormat="1" applyFont="1" applyFill="1" applyBorder="1" applyAlignment="1"/>
    <xf numFmtId="164" fontId="13" fillId="12" borderId="49" xfId="0" applyNumberFormat="1" applyFont="1" applyFill="1" applyBorder="1" applyAlignment="1"/>
    <xf numFmtId="164" fontId="13" fillId="12" borderId="50" xfId="0" applyNumberFormat="1" applyFont="1" applyFill="1" applyBorder="1" applyAlignment="1"/>
    <xf numFmtId="164" fontId="13" fillId="12" borderId="20" xfId="0" applyNumberFormat="1" applyFont="1" applyFill="1" applyBorder="1" applyAlignment="1"/>
    <xf numFmtId="164" fontId="13" fillId="12" borderId="51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24" fillId="5" borderId="52" xfId="0" applyFont="1" applyFill="1" applyBorder="1" applyAlignment="1">
      <alignment horizontal="center" vertical="center" wrapText="1"/>
    </xf>
    <xf numFmtId="9" fontId="4" fillId="0" borderId="52" xfId="0" applyNumberFormat="1" applyFont="1" applyFill="1" applyBorder="1" applyAlignment="1">
      <alignment horizontal="center" vertical="center" wrapText="1"/>
    </xf>
    <xf numFmtId="9" fontId="4" fillId="5" borderId="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center" vertical="center"/>
    </xf>
    <xf numFmtId="3" fontId="6" fillId="7" borderId="26" xfId="0" applyNumberFormat="1" applyFont="1" applyFill="1" applyBorder="1" applyAlignment="1">
      <alignment horizontal="center" vertical="center"/>
    </xf>
    <xf numFmtId="10" fontId="6" fillId="0" borderId="25" xfId="0" applyNumberFormat="1" applyFont="1" applyFill="1" applyBorder="1" applyAlignment="1">
      <alignment horizontal="center" vertical="center"/>
    </xf>
    <xf numFmtId="44" fontId="6" fillId="5" borderId="25" xfId="1" applyFont="1" applyFill="1" applyBorder="1" applyAlignment="1">
      <alignment horizontal="right" vertical="center"/>
    </xf>
    <xf numFmtId="4" fontId="6" fillId="0" borderId="25" xfId="4" applyNumberFormat="1" applyFont="1" applyFill="1" applyBorder="1" applyAlignment="1">
      <alignment horizontal="right" vertical="center"/>
    </xf>
    <xf numFmtId="164" fontId="6" fillId="5" borderId="53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3" fontId="6" fillId="7" borderId="54" xfId="0" applyNumberFormat="1" applyFont="1" applyFill="1" applyBorder="1" applyAlignment="1">
      <alignment horizontal="center" vertical="center"/>
    </xf>
    <xf numFmtId="10" fontId="6" fillId="0" borderId="23" xfId="0" applyNumberFormat="1" applyFont="1" applyFill="1" applyBorder="1" applyAlignment="1">
      <alignment horizontal="center" vertical="center"/>
    </xf>
    <xf numFmtId="44" fontId="6" fillId="5" borderId="23" xfId="1" applyFont="1" applyFill="1" applyBorder="1" applyAlignment="1">
      <alignment horizontal="right" vertical="center"/>
    </xf>
    <xf numFmtId="4" fontId="6" fillId="0" borderId="23" xfId="4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/>
    </xf>
    <xf numFmtId="3" fontId="6" fillId="8" borderId="54" xfId="0" applyNumberFormat="1" applyFont="1" applyFill="1" applyBorder="1" applyAlignment="1">
      <alignment horizontal="center" vertical="center"/>
    </xf>
    <xf numFmtId="4" fontId="6" fillId="0" borderId="23" xfId="4" applyNumberFormat="1" applyFont="1" applyFill="1" applyBorder="1" applyAlignment="1">
      <alignment horizontal="right" vertical="center"/>
    </xf>
    <xf numFmtId="3" fontId="6" fillId="5" borderId="5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167" fontId="25" fillId="0" borderId="23" xfId="4" applyNumberFormat="1" applyFont="1" applyFill="1" applyBorder="1" applyAlignment="1">
      <alignment vertical="center"/>
    </xf>
    <xf numFmtId="168" fontId="6" fillId="0" borderId="23" xfId="4" applyNumberFormat="1" applyFont="1" applyFill="1" applyBorder="1" applyAlignment="1">
      <alignment vertical="center"/>
    </xf>
    <xf numFmtId="167" fontId="6" fillId="0" borderId="23" xfId="4" applyNumberFormat="1" applyFont="1" applyFill="1" applyBorder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4" fontId="6" fillId="0" borderId="23" xfId="4" applyNumberFormat="1" applyFont="1" applyFill="1" applyBorder="1" applyAlignment="1">
      <alignment horizontal="center" vertical="center"/>
    </xf>
    <xf numFmtId="44" fontId="26" fillId="0" borderId="23" xfId="1" applyNumberFormat="1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3" fontId="6" fillId="5" borderId="55" xfId="0" applyNumberFormat="1" applyFont="1" applyFill="1" applyBorder="1" applyAlignment="1">
      <alignment horizontal="center" vertical="center"/>
    </xf>
    <xf numFmtId="10" fontId="6" fillId="0" borderId="12" xfId="0" applyNumberFormat="1" applyFont="1" applyFill="1" applyBorder="1" applyAlignment="1">
      <alignment horizontal="center" vertical="center"/>
    </xf>
    <xf numFmtId="44" fontId="6" fillId="5" borderId="12" xfId="1" applyFont="1" applyFill="1" applyBorder="1" applyAlignment="1">
      <alignment horizontal="right" vertical="center"/>
    </xf>
    <xf numFmtId="4" fontId="6" fillId="0" borderId="12" xfId="4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" fontId="8" fillId="0" borderId="4" xfId="4" applyNumberFormat="1" applyFont="1" applyFill="1" applyBorder="1" applyAlignment="1">
      <alignment horizontal="center" vertical="center"/>
    </xf>
    <xf numFmtId="0" fontId="8" fillId="5" borderId="1" xfId="4" applyNumberFormat="1" applyFont="1" applyFill="1" applyBorder="1" applyAlignment="1">
      <alignment horizontal="center" vertical="center"/>
    </xf>
    <xf numFmtId="3" fontId="8" fillId="0" borderId="2" xfId="4" applyNumberFormat="1" applyFont="1" applyFill="1" applyBorder="1" applyAlignment="1">
      <alignment horizontal="center" vertical="center"/>
    </xf>
    <xf numFmtId="10" fontId="8" fillId="0" borderId="52" xfId="6" applyNumberFormat="1" applyFont="1" applyFill="1" applyBorder="1" applyAlignment="1">
      <alignment horizontal="center" vertical="center"/>
    </xf>
    <xf numFmtId="44" fontId="14" fillId="5" borderId="52" xfId="4" applyFont="1" applyFill="1" applyBorder="1" applyAlignment="1">
      <alignment horizontal="center" vertical="center"/>
    </xf>
    <xf numFmtId="44" fontId="8" fillId="0" borderId="52" xfId="1" applyFont="1" applyFill="1" applyBorder="1" applyAlignment="1">
      <alignment horizontal="center" vertical="center"/>
    </xf>
    <xf numFmtId="44" fontId="14" fillId="0" borderId="52" xfId="4" applyFont="1" applyFill="1" applyBorder="1" applyAlignment="1">
      <alignment horizontal="center" vertical="center"/>
    </xf>
    <xf numFmtId="44" fontId="8" fillId="5" borderId="5" xfId="4" applyFont="1" applyFill="1" applyBorder="1" applyAlignment="1">
      <alignment horizontal="right" vertical="center"/>
    </xf>
    <xf numFmtId="0" fontId="27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/>
    </xf>
    <xf numFmtId="0" fontId="6" fillId="16" borderId="0" xfId="0" applyFont="1" applyFill="1" applyBorder="1" applyAlignment="1">
      <alignment wrapText="1"/>
    </xf>
    <xf numFmtId="0" fontId="6" fillId="16" borderId="0" xfId="0" applyFont="1" applyFill="1" applyBorder="1" applyAlignment="1">
      <alignment horizontal="center"/>
    </xf>
    <xf numFmtId="0" fontId="6" fillId="16" borderId="0" xfId="0" applyFont="1" applyFill="1" applyBorder="1" applyAlignment="1">
      <alignment horizontal="right" vertical="center"/>
    </xf>
    <xf numFmtId="1" fontId="6" fillId="16" borderId="0" xfId="0" applyNumberFormat="1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/>
    </xf>
    <xf numFmtId="0" fontId="10" fillId="15" borderId="0" xfId="0" applyFont="1" applyFill="1" applyBorder="1" applyAlignment="1">
      <alignment horizontal="center"/>
    </xf>
    <xf numFmtId="0" fontId="10" fillId="14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Font="1" applyAlignment="1"/>
    <xf numFmtId="0" fontId="9" fillId="0" borderId="28" xfId="0" applyFont="1" applyBorder="1" applyAlignment="1"/>
    <xf numFmtId="0" fontId="9" fillId="0" borderId="27" xfId="0" applyFont="1" applyBorder="1" applyAlignment="1"/>
    <xf numFmtId="0" fontId="9" fillId="17" borderId="27" xfId="0" applyFont="1" applyFill="1" applyBorder="1" applyAlignment="1"/>
    <xf numFmtId="0" fontId="9" fillId="19" borderId="27" xfId="0" applyFont="1" applyFill="1" applyBorder="1" applyAlignment="1"/>
    <xf numFmtId="44" fontId="5" fillId="0" borderId="0" xfId="0" applyNumberFormat="1" applyFont="1" applyFill="1" applyBorder="1"/>
    <xf numFmtId="0" fontId="9" fillId="0" borderId="27" xfId="0" applyFont="1" applyFill="1" applyBorder="1" applyAlignment="1">
      <alignment vertical="center"/>
    </xf>
    <xf numFmtId="0" fontId="9" fillId="0" borderId="27" xfId="0" applyFont="1" applyFill="1" applyBorder="1"/>
    <xf numFmtId="0" fontId="9" fillId="0" borderId="57" xfId="0" applyFont="1" applyFill="1" applyBorder="1"/>
    <xf numFmtId="0" fontId="9" fillId="0" borderId="27" xfId="0" applyFont="1" applyFill="1" applyBorder="1" applyAlignment="1">
      <alignment horizontal="left"/>
    </xf>
    <xf numFmtId="0" fontId="9" fillId="5" borderId="57" xfId="0" applyFont="1" applyFill="1" applyBorder="1" applyAlignment="1">
      <alignment horizontal="left"/>
    </xf>
    <xf numFmtId="0" fontId="4" fillId="0" borderId="0" xfId="0" applyFont="1" applyFill="1" applyBorder="1"/>
    <xf numFmtId="0" fontId="31" fillId="0" borderId="0" xfId="0" applyFont="1" applyFill="1" applyBorder="1"/>
    <xf numFmtId="164" fontId="31" fillId="0" borderId="0" xfId="0" applyNumberFormat="1" applyFont="1" applyFill="1" applyBorder="1"/>
    <xf numFmtId="0" fontId="9" fillId="0" borderId="34" xfId="0" applyFont="1" applyBorder="1" applyAlignment="1"/>
    <xf numFmtId="0" fontId="9" fillId="0" borderId="35" xfId="0" applyFont="1" applyBorder="1" applyAlignment="1"/>
    <xf numFmtId="0" fontId="9" fillId="0" borderId="48" xfId="0" applyFont="1" applyBorder="1" applyAlignment="1"/>
    <xf numFmtId="0" fontId="9" fillId="0" borderId="50" xfId="0" applyFont="1" applyBorder="1" applyAlignment="1"/>
    <xf numFmtId="0" fontId="9" fillId="17" borderId="50" xfId="0" applyFont="1" applyFill="1" applyBorder="1" applyAlignment="1"/>
    <xf numFmtId="0" fontId="9" fillId="0" borderId="50" xfId="0" applyFont="1" applyFill="1" applyBorder="1" applyAlignment="1"/>
    <xf numFmtId="0" fontId="9" fillId="19" borderId="50" xfId="0" applyFont="1" applyFill="1" applyBorder="1" applyAlignment="1"/>
    <xf numFmtId="0" fontId="9" fillId="0" borderId="50" xfId="0" applyFont="1" applyFill="1" applyBorder="1"/>
    <xf numFmtId="0" fontId="9" fillId="5" borderId="51" xfId="0" applyFont="1" applyFill="1" applyBorder="1" applyAlignment="1">
      <alignment wrapText="1"/>
    </xf>
    <xf numFmtId="0" fontId="10" fillId="18" borderId="0" xfId="0" applyFont="1" applyFill="1" applyBorder="1" applyAlignment="1">
      <alignment horizontal="center"/>
    </xf>
    <xf numFmtId="0" fontId="10" fillId="17" borderId="0" xfId="0" applyFont="1" applyFill="1" applyBorder="1" applyAlignment="1">
      <alignment horizontal="center"/>
    </xf>
    <xf numFmtId="0" fontId="10" fillId="21" borderId="0" xfId="0" applyFont="1" applyFill="1" applyBorder="1" applyAlignment="1">
      <alignment horizontal="center"/>
    </xf>
    <xf numFmtId="0" fontId="6" fillId="16" borderId="0" xfId="0" applyFont="1" applyFill="1" applyBorder="1" applyAlignment="1">
      <alignment horizontal="left"/>
    </xf>
    <xf numFmtId="0" fontId="6" fillId="12" borderId="24" xfId="0" applyFont="1" applyFill="1" applyBorder="1" applyAlignment="1">
      <alignment vertical="center"/>
    </xf>
    <xf numFmtId="0" fontId="9" fillId="16" borderId="0" xfId="0" applyFont="1" applyFill="1" applyBorder="1" applyAlignment="1">
      <alignment horizontal="center"/>
    </xf>
    <xf numFmtId="0" fontId="9" fillId="6" borderId="27" xfId="0" applyFont="1" applyFill="1" applyBorder="1" applyAlignment="1"/>
    <xf numFmtId="0" fontId="9" fillId="6" borderId="50" xfId="0" applyFont="1" applyFill="1" applyBorder="1" applyAlignment="1"/>
    <xf numFmtId="0" fontId="9" fillId="17" borderId="0" xfId="0" applyFont="1" applyFill="1" applyAlignment="1">
      <alignment horizontal="left" vertical="center"/>
    </xf>
    <xf numFmtId="0" fontId="9" fillId="19" borderId="0" xfId="0" applyFont="1" applyFill="1" applyBorder="1" applyAlignment="1">
      <alignment horizontal="left" vertical="center"/>
    </xf>
    <xf numFmtId="0" fontId="32" fillId="16" borderId="0" xfId="0" applyFont="1" applyFill="1" applyBorder="1" applyAlignment="1">
      <alignment horizontal="left"/>
    </xf>
    <xf numFmtId="0" fontId="13" fillId="6" borderId="56" xfId="0" applyFont="1" applyFill="1" applyBorder="1" applyAlignment="1">
      <alignment horizontal="center"/>
    </xf>
    <xf numFmtId="0" fontId="13" fillId="6" borderId="63" xfId="0" applyFont="1" applyFill="1" applyBorder="1" applyAlignment="1">
      <alignment horizontal="center"/>
    </xf>
    <xf numFmtId="0" fontId="13" fillId="6" borderId="5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64" fontId="9" fillId="6" borderId="59" xfId="0" applyNumberFormat="1" applyFont="1" applyFill="1" applyBorder="1" applyAlignment="1"/>
    <xf numFmtId="164" fontId="9" fillId="6" borderId="29" xfId="0" applyNumberFormat="1" applyFont="1" applyFill="1" applyBorder="1" applyAlignment="1"/>
    <xf numFmtId="0" fontId="13" fillId="0" borderId="61" xfId="0" applyFont="1" applyFill="1" applyBorder="1" applyAlignment="1">
      <alignment horizontal="center" vertical="center"/>
    </xf>
    <xf numFmtId="164" fontId="9" fillId="6" borderId="65" xfId="0" applyNumberFormat="1" applyFont="1" applyFill="1" applyBorder="1" applyAlignment="1"/>
    <xf numFmtId="0" fontId="9" fillId="5" borderId="47" xfId="0" applyFont="1" applyFill="1" applyBorder="1" applyAlignment="1">
      <alignment horizontal="center" vertical="center"/>
    </xf>
    <xf numFmtId="164" fontId="9" fillId="5" borderId="48" xfId="1" applyNumberFormat="1" applyFont="1" applyFill="1" applyBorder="1" applyAlignment="1">
      <alignment horizontal="right" vertical="center"/>
    </xf>
    <xf numFmtId="0" fontId="9" fillId="5" borderId="66" xfId="0" applyFont="1" applyFill="1" applyBorder="1" applyAlignment="1">
      <alignment horizontal="center" vertical="center"/>
    </xf>
    <xf numFmtId="164" fontId="9" fillId="5" borderId="50" xfId="1" applyNumberFormat="1" applyFont="1" applyFill="1" applyBorder="1" applyAlignment="1">
      <alignment horizontal="right" vertical="center"/>
    </xf>
    <xf numFmtId="0" fontId="9" fillId="5" borderId="67" xfId="0" applyFont="1" applyFill="1" applyBorder="1" applyAlignment="1">
      <alignment horizontal="center" vertical="center"/>
    </xf>
    <xf numFmtId="164" fontId="9" fillId="5" borderId="51" xfId="1" applyNumberFormat="1" applyFont="1" applyFill="1" applyBorder="1" applyAlignment="1">
      <alignment horizontal="right" vertical="center"/>
    </xf>
    <xf numFmtId="0" fontId="6" fillId="19" borderId="0" xfId="0" applyFont="1" applyFill="1" applyBorder="1"/>
    <xf numFmtId="164" fontId="13" fillId="0" borderId="68" xfId="0" applyNumberFormat="1" applyFont="1" applyBorder="1" applyAlignment="1"/>
    <xf numFmtId="164" fontId="13" fillId="0" borderId="69" xfId="0" applyNumberFormat="1" applyFont="1" applyBorder="1" applyAlignment="1"/>
    <xf numFmtId="164" fontId="13" fillId="0" borderId="70" xfId="0" applyNumberFormat="1" applyFont="1" applyBorder="1" applyAlignment="1"/>
    <xf numFmtId="0" fontId="3" fillId="5" borderId="4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64" fontId="30" fillId="0" borderId="3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/>
    </xf>
    <xf numFmtId="164" fontId="30" fillId="0" borderId="4" xfId="0" applyNumberFormat="1" applyFont="1" applyFill="1" applyBorder="1" applyAlignment="1">
      <alignment horizontal="center"/>
    </xf>
    <xf numFmtId="164" fontId="30" fillId="0" borderId="1" xfId="0" applyNumberFormat="1" applyFont="1" applyFill="1" applyBorder="1"/>
    <xf numFmtId="164" fontId="13" fillId="0" borderId="69" xfId="0" applyNumberFormat="1" applyFont="1" applyFill="1" applyBorder="1"/>
    <xf numFmtId="164" fontId="13" fillId="0" borderId="70" xfId="0" applyNumberFormat="1" applyFont="1" applyFill="1" applyBorder="1"/>
    <xf numFmtId="0" fontId="5" fillId="22" borderId="0" xfId="0" applyFont="1" applyFill="1" applyBorder="1"/>
    <xf numFmtId="0" fontId="5" fillId="6" borderId="0" xfId="0" applyFont="1" applyFill="1" applyBorder="1"/>
    <xf numFmtId="0" fontId="13" fillId="0" borderId="6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20" borderId="62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65" fontId="13" fillId="6" borderId="36" xfId="0" applyNumberFormat="1" applyFont="1" applyFill="1" applyBorder="1" applyAlignment="1">
      <alignment horizontal="center" vertical="center" wrapText="1"/>
    </xf>
    <xf numFmtId="165" fontId="13" fillId="6" borderId="38" xfId="0" applyNumberFormat="1" applyFont="1" applyFill="1" applyBorder="1" applyAlignment="1">
      <alignment horizontal="center" vertical="center" wrapText="1"/>
    </xf>
    <xf numFmtId="165" fontId="9" fillId="6" borderId="64" xfId="0" applyNumberFormat="1" applyFont="1" applyFill="1" applyBorder="1" applyAlignment="1">
      <alignment horizontal="center" vertical="center" wrapText="1"/>
    </xf>
    <xf numFmtId="165" fontId="9" fillId="6" borderId="15" xfId="0" applyNumberFormat="1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165" fontId="13" fillId="12" borderId="8" xfId="7" applyNumberFormat="1" applyFont="1" applyFill="1" applyBorder="1" applyAlignment="1">
      <alignment horizontal="center" vertical="top" wrapText="1"/>
    </xf>
    <xf numFmtId="165" fontId="13" fillId="12" borderId="9" xfId="7" applyNumberFormat="1" applyFont="1" applyFill="1" applyBorder="1" applyAlignment="1">
      <alignment horizontal="center" vertical="top" wrapText="1"/>
    </xf>
    <xf numFmtId="0" fontId="18" fillId="13" borderId="32" xfId="0" applyFont="1" applyFill="1" applyBorder="1" applyAlignment="1">
      <alignment horizontal="right" indent="6"/>
    </xf>
    <xf numFmtId="0" fontId="18" fillId="13" borderId="33" xfId="0" applyFont="1" applyFill="1" applyBorder="1" applyAlignment="1">
      <alignment horizontal="right" indent="6"/>
    </xf>
    <xf numFmtId="0" fontId="14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</cellXfs>
  <cellStyles count="8">
    <cellStyle name="Euro" xfId="4"/>
    <cellStyle name="Monétaire" xfId="1" builtinId="4"/>
    <cellStyle name="Neutre" xfId="3" builtinId="28"/>
    <cellStyle name="Normal" xfId="0" builtinId="0"/>
    <cellStyle name="Normal 2" xfId="5"/>
    <cellStyle name="Normal_exploitationdesenquetes6aout" xfId="7"/>
    <cellStyle name="Pourcentage" xfId="2" builtinId="5"/>
    <cellStyle name="Pourcentage 2" xfId="6"/>
  </cellStyles>
  <dxfs count="58"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  <dxf>
      <fill>
        <patternFill>
          <bgColor rgb="FFFFCC99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37"/>
  <sheetViews>
    <sheetView tabSelected="1" zoomScale="78" zoomScaleNormal="78" workbookViewId="0">
      <selection activeCell="A30" sqref="A30:XFD30"/>
    </sheetView>
  </sheetViews>
  <sheetFormatPr baseColWidth="10" defaultColWidth="11.44140625" defaultRowHeight="15.6" x14ac:dyDescent="0.3"/>
  <cols>
    <col min="1" max="1" width="12.5546875" style="10" customWidth="1"/>
    <col min="2" max="2" width="25.33203125" style="11" customWidth="1"/>
    <col min="3" max="3" width="29.33203125" style="11" customWidth="1"/>
    <col min="4" max="4" width="17" style="4" customWidth="1"/>
    <col min="5" max="5" width="13.6640625" style="166" customWidth="1"/>
    <col min="6" max="6" width="16.5546875" style="4" customWidth="1"/>
    <col min="7" max="7" width="16.44140625" style="4" customWidth="1"/>
    <col min="8" max="8" width="15.88671875" style="4" customWidth="1"/>
    <col min="9" max="9" width="18.5546875" style="4" customWidth="1"/>
    <col min="10" max="16384" width="11.44140625" style="4"/>
  </cols>
  <sheetData>
    <row r="1" spans="1:9" ht="16.5" customHeight="1" x14ac:dyDescent="0.3">
      <c r="A1" s="225" t="s">
        <v>0</v>
      </c>
      <c r="B1" s="223" t="s">
        <v>2</v>
      </c>
      <c r="C1" s="221" t="s">
        <v>432</v>
      </c>
      <c r="D1" s="227" t="s">
        <v>441</v>
      </c>
      <c r="E1" s="229" t="s">
        <v>438</v>
      </c>
      <c r="F1" s="233" t="s">
        <v>440</v>
      </c>
      <c r="G1" s="231" t="s">
        <v>436</v>
      </c>
      <c r="H1" s="217" t="s">
        <v>437</v>
      </c>
      <c r="I1" s="219" t="s">
        <v>435</v>
      </c>
    </row>
    <row r="2" spans="1:9" s="154" customFormat="1" ht="96" customHeight="1" thickBot="1" x14ac:dyDescent="0.35">
      <c r="A2" s="226"/>
      <c r="B2" s="224"/>
      <c r="C2" s="222"/>
      <c r="D2" s="228"/>
      <c r="E2" s="230"/>
      <c r="F2" s="234"/>
      <c r="G2" s="232"/>
      <c r="H2" s="218"/>
      <c r="I2" s="220"/>
    </row>
    <row r="3" spans="1:9" s="154" customFormat="1" ht="15" customHeight="1" x14ac:dyDescent="0.3">
      <c r="A3" s="168" t="s">
        <v>3</v>
      </c>
      <c r="B3" s="169" t="s">
        <v>198</v>
      </c>
      <c r="C3" s="170" t="s">
        <v>199</v>
      </c>
      <c r="D3" s="188">
        <v>473</v>
      </c>
      <c r="E3" s="192">
        <v>60021</v>
      </c>
      <c r="F3" s="196">
        <v>485</v>
      </c>
      <c r="G3" s="197">
        <v>5021</v>
      </c>
      <c r="H3" s="203"/>
      <c r="I3" s="203">
        <f>E3+G3+H3</f>
        <v>65042</v>
      </c>
    </row>
    <row r="4" spans="1:9" s="154" customFormat="1" ht="15" customHeight="1" x14ac:dyDescent="0.3">
      <c r="A4" s="155" t="s">
        <v>4</v>
      </c>
      <c r="B4" s="156" t="s">
        <v>200</v>
      </c>
      <c r="C4" s="171" t="s">
        <v>201</v>
      </c>
      <c r="D4" s="189">
        <v>506</v>
      </c>
      <c r="E4" s="193">
        <v>54716</v>
      </c>
      <c r="F4" s="198">
        <v>520</v>
      </c>
      <c r="G4" s="199">
        <v>5470</v>
      </c>
      <c r="H4" s="204"/>
      <c r="I4" s="204">
        <f>E4+G4+H4</f>
        <v>60186</v>
      </c>
    </row>
    <row r="5" spans="1:9" s="154" customFormat="1" ht="15" customHeight="1" x14ac:dyDescent="0.3">
      <c r="A5" s="155" t="s">
        <v>5</v>
      </c>
      <c r="B5" s="156" t="s">
        <v>202</v>
      </c>
      <c r="C5" s="171" t="s">
        <v>203</v>
      </c>
      <c r="D5" s="189">
        <v>530</v>
      </c>
      <c r="E5" s="193">
        <v>57458</v>
      </c>
      <c r="F5" s="198">
        <v>530</v>
      </c>
      <c r="G5" s="199">
        <v>4488</v>
      </c>
      <c r="H5" s="204"/>
      <c r="I5" s="204">
        <f t="shared" ref="I5:I68" si="0">E5+G5+H5</f>
        <v>61946</v>
      </c>
    </row>
    <row r="6" spans="1:9" s="154" customFormat="1" ht="15" customHeight="1" x14ac:dyDescent="0.3">
      <c r="A6" s="49" t="s">
        <v>6</v>
      </c>
      <c r="B6" s="50" t="s">
        <v>204</v>
      </c>
      <c r="C6" s="173" t="s">
        <v>144</v>
      </c>
      <c r="D6" s="189">
        <v>584</v>
      </c>
      <c r="E6" s="193">
        <v>64722</v>
      </c>
      <c r="F6" s="198">
        <v>586</v>
      </c>
      <c r="G6" s="199">
        <v>5114</v>
      </c>
      <c r="H6" s="204">
        <v>2000</v>
      </c>
      <c r="I6" s="204">
        <f t="shared" si="0"/>
        <v>71836</v>
      </c>
    </row>
    <row r="7" spans="1:9" s="154" customFormat="1" ht="15" customHeight="1" x14ac:dyDescent="0.3">
      <c r="A7" s="155" t="s">
        <v>7</v>
      </c>
      <c r="B7" s="50" t="s">
        <v>205</v>
      </c>
      <c r="C7" s="173" t="s">
        <v>206</v>
      </c>
      <c r="D7" s="189">
        <v>783</v>
      </c>
      <c r="E7" s="193">
        <v>84358</v>
      </c>
      <c r="F7" s="198">
        <v>796</v>
      </c>
      <c r="G7" s="199">
        <v>7730</v>
      </c>
      <c r="H7" s="204"/>
      <c r="I7" s="204">
        <f t="shared" si="0"/>
        <v>92088</v>
      </c>
    </row>
    <row r="8" spans="1:9" s="154" customFormat="1" ht="15" customHeight="1" x14ac:dyDescent="0.3">
      <c r="A8" s="155" t="s">
        <v>8</v>
      </c>
      <c r="B8" s="156" t="s">
        <v>205</v>
      </c>
      <c r="C8" s="171" t="s">
        <v>185</v>
      </c>
      <c r="D8" s="189">
        <v>408</v>
      </c>
      <c r="E8" s="193">
        <v>48113</v>
      </c>
      <c r="F8" s="198">
        <v>410</v>
      </c>
      <c r="G8" s="199">
        <v>3624</v>
      </c>
      <c r="H8" s="204"/>
      <c r="I8" s="204">
        <f t="shared" si="0"/>
        <v>51737</v>
      </c>
    </row>
    <row r="9" spans="1:9" s="154" customFormat="1" ht="15" customHeight="1" x14ac:dyDescent="0.3">
      <c r="A9" s="155" t="s">
        <v>9</v>
      </c>
      <c r="B9" s="157" t="s">
        <v>207</v>
      </c>
      <c r="C9" s="172" t="s">
        <v>208</v>
      </c>
      <c r="D9" s="189">
        <v>298</v>
      </c>
      <c r="E9" s="193">
        <v>48500</v>
      </c>
      <c r="F9" s="198">
        <v>296</v>
      </c>
      <c r="G9" s="199">
        <v>2354</v>
      </c>
      <c r="H9" s="204"/>
      <c r="I9" s="204">
        <f t="shared" si="0"/>
        <v>50854</v>
      </c>
    </row>
    <row r="10" spans="1:9" s="154" customFormat="1" ht="15" customHeight="1" x14ac:dyDescent="0.3">
      <c r="A10" s="155" t="s">
        <v>12</v>
      </c>
      <c r="B10" s="50" t="s">
        <v>209</v>
      </c>
      <c r="C10" s="173" t="s">
        <v>210</v>
      </c>
      <c r="D10" s="189">
        <v>556</v>
      </c>
      <c r="E10" s="193">
        <v>61808</v>
      </c>
      <c r="F10" s="198">
        <v>549</v>
      </c>
      <c r="G10" s="199">
        <v>4115</v>
      </c>
      <c r="H10" s="204"/>
      <c r="I10" s="204">
        <f t="shared" si="0"/>
        <v>65923</v>
      </c>
    </row>
    <row r="11" spans="1:9" s="154" customFormat="1" ht="15" customHeight="1" x14ac:dyDescent="0.3">
      <c r="A11" s="155" t="s">
        <v>10</v>
      </c>
      <c r="B11" s="156" t="s">
        <v>209</v>
      </c>
      <c r="C11" s="171" t="s">
        <v>211</v>
      </c>
      <c r="D11" s="189">
        <v>581</v>
      </c>
      <c r="E11" s="193">
        <v>73582</v>
      </c>
      <c r="F11" s="198">
        <v>588</v>
      </c>
      <c r="G11" s="199">
        <v>5512</v>
      </c>
      <c r="H11" s="204"/>
      <c r="I11" s="204">
        <f t="shared" si="0"/>
        <v>79094</v>
      </c>
    </row>
    <row r="12" spans="1:9" s="154" customFormat="1" ht="15" customHeight="1" x14ac:dyDescent="0.3">
      <c r="A12" s="155" t="s">
        <v>11</v>
      </c>
      <c r="B12" s="50" t="s">
        <v>209</v>
      </c>
      <c r="C12" s="173" t="s">
        <v>212</v>
      </c>
      <c r="D12" s="189">
        <v>496</v>
      </c>
      <c r="E12" s="193">
        <v>51663</v>
      </c>
      <c r="F12" s="198">
        <v>504</v>
      </c>
      <c r="G12" s="199">
        <v>4877</v>
      </c>
      <c r="H12" s="204"/>
      <c r="I12" s="204">
        <f t="shared" si="0"/>
        <v>56540</v>
      </c>
    </row>
    <row r="13" spans="1:9" s="154" customFormat="1" ht="15" customHeight="1" x14ac:dyDescent="0.3">
      <c r="A13" s="155" t="s">
        <v>13</v>
      </c>
      <c r="B13" s="50" t="s">
        <v>213</v>
      </c>
      <c r="C13" s="173" t="s">
        <v>214</v>
      </c>
      <c r="D13" s="189">
        <v>446</v>
      </c>
      <c r="E13" s="193">
        <v>58121</v>
      </c>
      <c r="F13" s="198">
        <v>454</v>
      </c>
      <c r="G13" s="199">
        <v>4454</v>
      </c>
      <c r="H13" s="204"/>
      <c r="I13" s="204">
        <f t="shared" si="0"/>
        <v>62575</v>
      </c>
    </row>
    <row r="14" spans="1:9" s="154" customFormat="1" ht="15" customHeight="1" x14ac:dyDescent="0.3">
      <c r="A14" s="155" t="s">
        <v>14</v>
      </c>
      <c r="B14" s="50" t="s">
        <v>215</v>
      </c>
      <c r="C14" s="173" t="s">
        <v>216</v>
      </c>
      <c r="D14" s="189">
        <v>720</v>
      </c>
      <c r="E14" s="193">
        <v>75423</v>
      </c>
      <c r="F14" s="198">
        <v>719</v>
      </c>
      <c r="G14" s="199">
        <v>6012</v>
      </c>
      <c r="H14" s="204"/>
      <c r="I14" s="204">
        <f t="shared" si="0"/>
        <v>81435</v>
      </c>
    </row>
    <row r="15" spans="1:9" s="154" customFormat="1" ht="15" customHeight="1" x14ac:dyDescent="0.3">
      <c r="A15" s="155" t="s">
        <v>16</v>
      </c>
      <c r="B15" s="156" t="s">
        <v>217</v>
      </c>
      <c r="C15" s="171" t="s">
        <v>218</v>
      </c>
      <c r="D15" s="189">
        <v>486</v>
      </c>
      <c r="E15" s="193">
        <v>55431</v>
      </c>
      <c r="F15" s="198">
        <v>502</v>
      </c>
      <c r="G15" s="199">
        <v>5470</v>
      </c>
      <c r="H15" s="204"/>
      <c r="I15" s="204">
        <f t="shared" si="0"/>
        <v>60901</v>
      </c>
    </row>
    <row r="16" spans="1:9" s="154" customFormat="1" ht="15" customHeight="1" x14ac:dyDescent="0.4">
      <c r="A16" s="155" t="s">
        <v>17</v>
      </c>
      <c r="B16" s="158" t="s">
        <v>217</v>
      </c>
      <c r="C16" s="174" t="s">
        <v>443</v>
      </c>
      <c r="D16" s="189">
        <v>398</v>
      </c>
      <c r="E16" s="193">
        <v>69947</v>
      </c>
      <c r="F16" s="198">
        <v>391</v>
      </c>
      <c r="G16" s="199">
        <v>2777</v>
      </c>
      <c r="H16" s="204"/>
      <c r="I16" s="204">
        <f t="shared" si="0"/>
        <v>72724</v>
      </c>
    </row>
    <row r="17" spans="1:9" s="154" customFormat="1" ht="15" customHeight="1" x14ac:dyDescent="0.3">
      <c r="A17" s="155" t="s">
        <v>15</v>
      </c>
      <c r="B17" s="50" t="s">
        <v>217</v>
      </c>
      <c r="C17" s="173" t="s">
        <v>220</v>
      </c>
      <c r="D17" s="189">
        <v>567</v>
      </c>
      <c r="E17" s="193">
        <v>72689</v>
      </c>
      <c r="F17" s="198">
        <v>558</v>
      </c>
      <c r="G17" s="199">
        <v>4039</v>
      </c>
      <c r="H17" s="204"/>
      <c r="I17" s="204">
        <f t="shared" si="0"/>
        <v>76728</v>
      </c>
    </row>
    <row r="18" spans="1:9" s="154" customFormat="1" ht="15" customHeight="1" x14ac:dyDescent="0.3">
      <c r="A18" s="155" t="s">
        <v>18</v>
      </c>
      <c r="B18" s="156" t="s">
        <v>221</v>
      </c>
      <c r="C18" s="171" t="s">
        <v>222</v>
      </c>
      <c r="D18" s="189">
        <v>507</v>
      </c>
      <c r="E18" s="193">
        <v>61533</v>
      </c>
      <c r="F18" s="198">
        <v>515</v>
      </c>
      <c r="G18" s="199">
        <v>4970</v>
      </c>
      <c r="H18" s="204"/>
      <c r="I18" s="204">
        <f t="shared" si="0"/>
        <v>66503</v>
      </c>
    </row>
    <row r="19" spans="1:9" s="154" customFormat="1" ht="15" customHeight="1" x14ac:dyDescent="0.3">
      <c r="A19" s="49" t="s">
        <v>19</v>
      </c>
      <c r="B19" s="183" t="s">
        <v>223</v>
      </c>
      <c r="C19" s="184" t="s">
        <v>147</v>
      </c>
      <c r="D19" s="189">
        <v>303</v>
      </c>
      <c r="E19" s="193">
        <v>41375</v>
      </c>
      <c r="F19" s="198">
        <v>318</v>
      </c>
      <c r="G19" s="199">
        <v>3836</v>
      </c>
      <c r="H19" s="204">
        <v>2000</v>
      </c>
      <c r="I19" s="204">
        <f t="shared" si="0"/>
        <v>47211</v>
      </c>
    </row>
    <row r="20" spans="1:9" s="154" customFormat="1" ht="15" customHeight="1" x14ac:dyDescent="0.3">
      <c r="A20" s="155" t="s">
        <v>20</v>
      </c>
      <c r="B20" s="50" t="s">
        <v>224</v>
      </c>
      <c r="C20" s="173" t="s">
        <v>225</v>
      </c>
      <c r="D20" s="189">
        <v>484</v>
      </c>
      <c r="E20" s="193">
        <v>61337</v>
      </c>
      <c r="F20" s="198">
        <v>487</v>
      </c>
      <c r="G20" s="199">
        <v>4352</v>
      </c>
      <c r="H20" s="204"/>
      <c r="I20" s="204">
        <f t="shared" si="0"/>
        <v>65689</v>
      </c>
    </row>
    <row r="21" spans="1:9" s="154" customFormat="1" ht="15" customHeight="1" x14ac:dyDescent="0.3">
      <c r="A21" s="155" t="s">
        <v>22</v>
      </c>
      <c r="B21" s="50" t="s">
        <v>148</v>
      </c>
      <c r="C21" s="173" t="s">
        <v>226</v>
      </c>
      <c r="D21" s="189">
        <v>629</v>
      </c>
      <c r="E21" s="193">
        <v>64781</v>
      </c>
      <c r="F21" s="198">
        <v>617</v>
      </c>
      <c r="G21" s="199">
        <v>4310</v>
      </c>
      <c r="H21" s="204"/>
      <c r="I21" s="204">
        <f t="shared" si="0"/>
        <v>69091</v>
      </c>
    </row>
    <row r="22" spans="1:9" s="154" customFormat="1" ht="15" customHeight="1" x14ac:dyDescent="0.3">
      <c r="A22" s="155" t="s">
        <v>24</v>
      </c>
      <c r="B22" s="158" t="s">
        <v>148</v>
      </c>
      <c r="C22" s="174" t="s">
        <v>227</v>
      </c>
      <c r="D22" s="189">
        <v>867</v>
      </c>
      <c r="E22" s="193">
        <v>142633</v>
      </c>
      <c r="F22" s="198">
        <v>863</v>
      </c>
      <c r="G22" s="199">
        <v>7002</v>
      </c>
      <c r="H22" s="204"/>
      <c r="I22" s="204">
        <f t="shared" si="0"/>
        <v>149635</v>
      </c>
    </row>
    <row r="23" spans="1:9" s="154" customFormat="1" ht="15" customHeight="1" x14ac:dyDescent="0.3">
      <c r="A23" s="155" t="s">
        <v>23</v>
      </c>
      <c r="B23" s="50" t="s">
        <v>148</v>
      </c>
      <c r="C23" s="173" t="s">
        <v>228</v>
      </c>
      <c r="D23" s="189">
        <v>677</v>
      </c>
      <c r="E23" s="193">
        <v>73641</v>
      </c>
      <c r="F23" s="198">
        <v>689</v>
      </c>
      <c r="G23" s="199">
        <v>6748</v>
      </c>
      <c r="H23" s="204">
        <v>2000</v>
      </c>
      <c r="I23" s="204">
        <f t="shared" si="0"/>
        <v>82389</v>
      </c>
    </row>
    <row r="24" spans="1:9" s="154" customFormat="1" ht="15" customHeight="1" x14ac:dyDescent="0.3">
      <c r="A24" s="155" t="s">
        <v>21</v>
      </c>
      <c r="B24" s="50" t="s">
        <v>148</v>
      </c>
      <c r="C24" s="173" t="s">
        <v>229</v>
      </c>
      <c r="D24" s="189">
        <v>730</v>
      </c>
      <c r="E24" s="193">
        <v>75317</v>
      </c>
      <c r="F24" s="198">
        <v>716</v>
      </c>
      <c r="G24" s="199">
        <v>4996</v>
      </c>
      <c r="H24" s="204"/>
      <c r="I24" s="204">
        <f t="shared" si="0"/>
        <v>80313</v>
      </c>
    </row>
    <row r="25" spans="1:9" s="154" customFormat="1" ht="15" customHeight="1" x14ac:dyDescent="0.3">
      <c r="A25" s="155" t="s">
        <v>25</v>
      </c>
      <c r="B25" s="156" t="s">
        <v>230</v>
      </c>
      <c r="C25" s="171" t="s">
        <v>231</v>
      </c>
      <c r="D25" s="189">
        <v>613</v>
      </c>
      <c r="E25" s="193">
        <v>71882</v>
      </c>
      <c r="F25" s="198">
        <v>595</v>
      </c>
      <c r="G25" s="199">
        <v>3666</v>
      </c>
      <c r="H25" s="204"/>
      <c r="I25" s="204">
        <f t="shared" si="0"/>
        <v>75548</v>
      </c>
    </row>
    <row r="26" spans="1:9" s="154" customFormat="1" ht="15" customHeight="1" x14ac:dyDescent="0.3">
      <c r="A26" s="155" t="s">
        <v>27</v>
      </c>
      <c r="B26" s="50" t="s">
        <v>150</v>
      </c>
      <c r="C26" s="173" t="s">
        <v>151</v>
      </c>
      <c r="D26" s="189">
        <v>506</v>
      </c>
      <c r="E26" s="193">
        <v>57276</v>
      </c>
      <c r="F26" s="198">
        <v>521</v>
      </c>
      <c r="G26" s="199">
        <v>5554</v>
      </c>
      <c r="H26" s="204">
        <v>1788</v>
      </c>
      <c r="I26" s="204">
        <f t="shared" si="0"/>
        <v>64618</v>
      </c>
    </row>
    <row r="27" spans="1:9" s="154" customFormat="1" ht="15" customHeight="1" x14ac:dyDescent="0.3">
      <c r="A27" s="49" t="s">
        <v>26</v>
      </c>
      <c r="B27" s="183" t="s">
        <v>150</v>
      </c>
      <c r="C27" s="184" t="s">
        <v>232</v>
      </c>
      <c r="D27" s="189">
        <v>562</v>
      </c>
      <c r="E27" s="193">
        <v>65291</v>
      </c>
      <c r="F27" s="198">
        <v>556</v>
      </c>
      <c r="G27" s="199">
        <v>4250</v>
      </c>
      <c r="H27" s="204"/>
      <c r="I27" s="204">
        <f t="shared" si="0"/>
        <v>69541</v>
      </c>
    </row>
    <row r="28" spans="1:9" s="154" customFormat="1" ht="15" customHeight="1" x14ac:dyDescent="0.3">
      <c r="A28" s="49" t="s">
        <v>28</v>
      </c>
      <c r="B28" s="183" t="s">
        <v>233</v>
      </c>
      <c r="C28" s="184" t="s">
        <v>234</v>
      </c>
      <c r="D28" s="189">
        <v>694</v>
      </c>
      <c r="E28" s="193">
        <v>77189</v>
      </c>
      <c r="F28" s="198">
        <v>731</v>
      </c>
      <c r="G28" s="199">
        <v>9009</v>
      </c>
      <c r="H28" s="204"/>
      <c r="I28" s="204">
        <f t="shared" si="0"/>
        <v>86198</v>
      </c>
    </row>
    <row r="29" spans="1:9" s="154" customFormat="1" ht="15" customHeight="1" x14ac:dyDescent="0.3">
      <c r="A29" s="155" t="s">
        <v>29</v>
      </c>
      <c r="B29" s="50" t="s">
        <v>233</v>
      </c>
      <c r="C29" s="173" t="s">
        <v>235</v>
      </c>
      <c r="D29" s="189">
        <v>580</v>
      </c>
      <c r="E29" s="193">
        <v>65884</v>
      </c>
      <c r="F29" s="198">
        <v>582</v>
      </c>
      <c r="G29" s="199">
        <v>5080</v>
      </c>
      <c r="H29" s="204"/>
      <c r="I29" s="204">
        <f t="shared" si="0"/>
        <v>70964</v>
      </c>
    </row>
    <row r="30" spans="1:9" s="154" customFormat="1" ht="15" customHeight="1" x14ac:dyDescent="0.3">
      <c r="A30" s="155" t="s">
        <v>30</v>
      </c>
      <c r="B30" s="158" t="s">
        <v>152</v>
      </c>
      <c r="C30" s="174" t="s">
        <v>236</v>
      </c>
      <c r="D30" s="189">
        <v>668</v>
      </c>
      <c r="E30" s="193">
        <v>114739</v>
      </c>
      <c r="F30" s="198">
        <v>684</v>
      </c>
      <c r="G30" s="199">
        <v>7011</v>
      </c>
      <c r="H30" s="204"/>
      <c r="I30" s="204">
        <f t="shared" si="0"/>
        <v>121750</v>
      </c>
    </row>
    <row r="31" spans="1:9" s="154" customFormat="1" ht="15" customHeight="1" x14ac:dyDescent="0.3">
      <c r="A31" s="155" t="s">
        <v>31</v>
      </c>
      <c r="B31" s="158" t="s">
        <v>152</v>
      </c>
      <c r="C31" s="174" t="s">
        <v>237</v>
      </c>
      <c r="D31" s="189">
        <v>497</v>
      </c>
      <c r="E31" s="193">
        <v>80639</v>
      </c>
      <c r="F31" s="198">
        <v>521</v>
      </c>
      <c r="G31" s="199">
        <v>6240</v>
      </c>
      <c r="H31" s="204">
        <v>562</v>
      </c>
      <c r="I31" s="204">
        <f t="shared" si="0"/>
        <v>87441</v>
      </c>
    </row>
    <row r="32" spans="1:9" s="154" customFormat="1" ht="15" customHeight="1" x14ac:dyDescent="0.3">
      <c r="A32" s="155" t="s">
        <v>32</v>
      </c>
      <c r="B32" s="50" t="s">
        <v>155</v>
      </c>
      <c r="C32" s="173" t="s">
        <v>156</v>
      </c>
      <c r="D32" s="189">
        <v>586</v>
      </c>
      <c r="E32" s="193">
        <v>66699</v>
      </c>
      <c r="F32" s="198">
        <v>590</v>
      </c>
      <c r="G32" s="199">
        <v>5300</v>
      </c>
      <c r="H32" s="204">
        <v>719</v>
      </c>
      <c r="I32" s="204">
        <f t="shared" si="0"/>
        <v>72718</v>
      </c>
    </row>
    <row r="33" spans="1:9" s="154" customFormat="1" ht="15" customHeight="1" x14ac:dyDescent="0.3">
      <c r="A33" s="49" t="s">
        <v>33</v>
      </c>
      <c r="B33" s="183" t="s">
        <v>238</v>
      </c>
      <c r="C33" s="184" t="s">
        <v>239</v>
      </c>
      <c r="D33" s="189">
        <v>609</v>
      </c>
      <c r="E33" s="193">
        <v>70425</v>
      </c>
      <c r="F33" s="198">
        <v>591</v>
      </c>
      <c r="G33" s="199">
        <v>3632</v>
      </c>
      <c r="H33" s="204"/>
      <c r="I33" s="204">
        <f t="shared" si="0"/>
        <v>74057</v>
      </c>
    </row>
    <row r="34" spans="1:9" s="154" customFormat="1" ht="15" customHeight="1" x14ac:dyDescent="0.3">
      <c r="A34" s="49" t="s">
        <v>34</v>
      </c>
      <c r="B34" s="183" t="s">
        <v>240</v>
      </c>
      <c r="C34" s="184" t="s">
        <v>241</v>
      </c>
      <c r="D34" s="189">
        <v>678</v>
      </c>
      <c r="E34" s="193">
        <v>63788</v>
      </c>
      <c r="F34" s="198">
        <v>668</v>
      </c>
      <c r="G34" s="199">
        <v>4894</v>
      </c>
      <c r="H34" s="204"/>
      <c r="I34" s="204">
        <f t="shared" si="0"/>
        <v>68682</v>
      </c>
    </row>
    <row r="35" spans="1:9" s="154" customFormat="1" ht="15" customHeight="1" x14ac:dyDescent="0.3">
      <c r="A35" s="155" t="s">
        <v>35</v>
      </c>
      <c r="B35" s="50" t="s">
        <v>242</v>
      </c>
      <c r="C35" s="173" t="s">
        <v>243</v>
      </c>
      <c r="D35" s="189">
        <v>330</v>
      </c>
      <c r="E35" s="193">
        <v>48533</v>
      </c>
      <c r="F35" s="198">
        <v>327</v>
      </c>
      <c r="G35" s="199">
        <v>2540</v>
      </c>
      <c r="H35" s="204"/>
      <c r="I35" s="204">
        <f t="shared" si="0"/>
        <v>51073</v>
      </c>
    </row>
    <row r="36" spans="1:9" s="154" customFormat="1" ht="15" customHeight="1" x14ac:dyDescent="0.3">
      <c r="A36" s="155" t="s">
        <v>37</v>
      </c>
      <c r="B36" s="158" t="s">
        <v>244</v>
      </c>
      <c r="C36" s="174" t="s">
        <v>245</v>
      </c>
      <c r="D36" s="189">
        <v>697</v>
      </c>
      <c r="E36" s="193">
        <v>164158</v>
      </c>
      <c r="F36" s="198">
        <v>697</v>
      </c>
      <c r="G36" s="199">
        <v>5901</v>
      </c>
      <c r="H36" s="204"/>
      <c r="I36" s="204">
        <f t="shared" si="0"/>
        <v>170059</v>
      </c>
    </row>
    <row r="37" spans="1:9" s="154" customFormat="1" ht="15" customHeight="1" x14ac:dyDescent="0.3">
      <c r="A37" s="155" t="s">
        <v>36</v>
      </c>
      <c r="B37" s="158" t="s">
        <v>244</v>
      </c>
      <c r="C37" s="174" t="s">
        <v>159</v>
      </c>
      <c r="D37" s="189">
        <v>543</v>
      </c>
      <c r="E37" s="193">
        <v>100495</v>
      </c>
      <c r="F37" s="198">
        <v>572</v>
      </c>
      <c r="G37" s="199">
        <v>7053</v>
      </c>
      <c r="H37" s="204">
        <v>1008</v>
      </c>
      <c r="I37" s="204">
        <f t="shared" si="0"/>
        <v>108556</v>
      </c>
    </row>
    <row r="38" spans="1:9" s="154" customFormat="1" ht="15" customHeight="1" x14ac:dyDescent="0.3">
      <c r="A38" s="155" t="s">
        <v>38</v>
      </c>
      <c r="B38" s="156" t="s">
        <v>246</v>
      </c>
      <c r="C38" s="171" t="s">
        <v>228</v>
      </c>
      <c r="D38" s="189">
        <v>769</v>
      </c>
      <c r="E38" s="193">
        <v>73153</v>
      </c>
      <c r="F38" s="198">
        <v>763</v>
      </c>
      <c r="G38" s="199">
        <v>6003</v>
      </c>
      <c r="H38" s="204"/>
      <c r="I38" s="204">
        <f t="shared" si="0"/>
        <v>79156</v>
      </c>
    </row>
    <row r="39" spans="1:9" s="154" customFormat="1" ht="15" customHeight="1" x14ac:dyDescent="0.3">
      <c r="A39" s="155" t="s">
        <v>39</v>
      </c>
      <c r="B39" s="156" t="s">
        <v>247</v>
      </c>
      <c r="C39" s="171" t="s">
        <v>248</v>
      </c>
      <c r="D39" s="189">
        <v>517</v>
      </c>
      <c r="E39" s="193">
        <v>57296</v>
      </c>
      <c r="F39" s="198">
        <v>503</v>
      </c>
      <c r="G39" s="199">
        <v>3192</v>
      </c>
      <c r="H39" s="204"/>
      <c r="I39" s="204">
        <f t="shared" si="0"/>
        <v>60488</v>
      </c>
    </row>
    <row r="40" spans="1:9" s="154" customFormat="1" ht="15" customHeight="1" x14ac:dyDescent="0.3">
      <c r="A40" s="155" t="s">
        <v>40</v>
      </c>
      <c r="B40" s="183" t="s">
        <v>249</v>
      </c>
      <c r="C40" s="184" t="s">
        <v>250</v>
      </c>
      <c r="D40" s="189">
        <v>398</v>
      </c>
      <c r="E40" s="193">
        <v>47998</v>
      </c>
      <c r="F40" s="198">
        <v>390</v>
      </c>
      <c r="G40" s="199">
        <v>2693</v>
      </c>
      <c r="H40" s="204"/>
      <c r="I40" s="204">
        <f t="shared" si="0"/>
        <v>50691</v>
      </c>
    </row>
    <row r="41" spans="1:9" s="154" customFormat="1" ht="15" customHeight="1" x14ac:dyDescent="0.3">
      <c r="A41" s="155" t="s">
        <v>41</v>
      </c>
      <c r="B41" s="156" t="s">
        <v>251</v>
      </c>
      <c r="C41" s="171" t="s">
        <v>252</v>
      </c>
      <c r="D41" s="189">
        <v>739</v>
      </c>
      <c r="E41" s="193">
        <v>84530</v>
      </c>
      <c r="F41" s="198">
        <v>755</v>
      </c>
      <c r="G41" s="199">
        <v>7612</v>
      </c>
      <c r="H41" s="204"/>
      <c r="I41" s="204">
        <f t="shared" si="0"/>
        <v>92142</v>
      </c>
    </row>
    <row r="42" spans="1:9" s="154" customFormat="1" ht="15" customHeight="1" x14ac:dyDescent="0.3">
      <c r="A42" s="155" t="s">
        <v>42</v>
      </c>
      <c r="B42" s="156" t="s">
        <v>253</v>
      </c>
      <c r="C42" s="171" t="s">
        <v>254</v>
      </c>
      <c r="D42" s="189">
        <v>580</v>
      </c>
      <c r="E42" s="193">
        <v>81132</v>
      </c>
      <c r="F42" s="198">
        <v>590</v>
      </c>
      <c r="G42" s="199">
        <v>5758</v>
      </c>
      <c r="H42" s="204"/>
      <c r="I42" s="204">
        <f t="shared" si="0"/>
        <v>86890</v>
      </c>
    </row>
    <row r="43" spans="1:9" s="154" customFormat="1" ht="15" customHeight="1" x14ac:dyDescent="0.3">
      <c r="A43" s="155" t="s">
        <v>43</v>
      </c>
      <c r="B43" s="50" t="s">
        <v>255</v>
      </c>
      <c r="C43" s="173" t="s">
        <v>256</v>
      </c>
      <c r="D43" s="189">
        <v>692</v>
      </c>
      <c r="E43" s="193">
        <v>77748</v>
      </c>
      <c r="F43" s="198">
        <v>685</v>
      </c>
      <c r="G43" s="199">
        <v>5266</v>
      </c>
      <c r="H43" s="204"/>
      <c r="I43" s="204">
        <f t="shared" si="0"/>
        <v>83014</v>
      </c>
    </row>
    <row r="44" spans="1:9" s="154" customFormat="1" ht="15" customHeight="1" x14ac:dyDescent="0.3">
      <c r="A44" s="155" t="s">
        <v>45</v>
      </c>
      <c r="B44" s="156" t="s">
        <v>257</v>
      </c>
      <c r="C44" s="171" t="s">
        <v>162</v>
      </c>
      <c r="D44" s="189">
        <v>827</v>
      </c>
      <c r="E44" s="193">
        <v>83120</v>
      </c>
      <c r="F44" s="198">
        <v>818</v>
      </c>
      <c r="G44" s="199">
        <v>6240</v>
      </c>
      <c r="H44" s="204">
        <v>999</v>
      </c>
      <c r="I44" s="204">
        <f t="shared" si="0"/>
        <v>90359</v>
      </c>
    </row>
    <row r="45" spans="1:9" s="154" customFormat="1" ht="15" customHeight="1" x14ac:dyDescent="0.3">
      <c r="A45" s="155" t="s">
        <v>44</v>
      </c>
      <c r="B45" s="50" t="s">
        <v>257</v>
      </c>
      <c r="C45" s="173" t="s">
        <v>258</v>
      </c>
      <c r="D45" s="189">
        <v>481</v>
      </c>
      <c r="E45" s="193">
        <v>70284</v>
      </c>
      <c r="F45" s="198">
        <v>456</v>
      </c>
      <c r="G45" s="199">
        <v>1956</v>
      </c>
      <c r="H45" s="204">
        <v>8000</v>
      </c>
      <c r="I45" s="204">
        <f t="shared" si="0"/>
        <v>80240</v>
      </c>
    </row>
    <row r="46" spans="1:9" s="154" customFormat="1" ht="15" customHeight="1" x14ac:dyDescent="0.4">
      <c r="A46" s="155" t="s">
        <v>46</v>
      </c>
      <c r="B46" s="158" t="s">
        <v>180</v>
      </c>
      <c r="C46" s="174" t="s">
        <v>444</v>
      </c>
      <c r="D46" s="189">
        <v>912</v>
      </c>
      <c r="E46" s="193">
        <v>89443</v>
      </c>
      <c r="F46" s="198">
        <v>916</v>
      </c>
      <c r="G46" s="199">
        <v>8061</v>
      </c>
      <c r="H46" s="204"/>
      <c r="I46" s="204">
        <f t="shared" si="0"/>
        <v>97504</v>
      </c>
    </row>
    <row r="47" spans="1:9" s="154" customFormat="1" ht="15" customHeight="1" x14ac:dyDescent="0.3">
      <c r="A47" s="155" t="s">
        <v>47</v>
      </c>
      <c r="B47" s="156" t="s">
        <v>180</v>
      </c>
      <c r="C47" s="171" t="s">
        <v>260</v>
      </c>
      <c r="D47" s="189">
        <v>462</v>
      </c>
      <c r="E47" s="193">
        <v>57510</v>
      </c>
      <c r="F47" s="198">
        <v>466</v>
      </c>
      <c r="G47" s="199">
        <v>4250</v>
      </c>
      <c r="H47" s="204"/>
      <c r="I47" s="204">
        <f t="shared" si="0"/>
        <v>61760</v>
      </c>
    </row>
    <row r="48" spans="1:9" s="154" customFormat="1" ht="15" customHeight="1" x14ac:dyDescent="0.3">
      <c r="A48" s="155" t="s">
        <v>48</v>
      </c>
      <c r="B48" s="156" t="s">
        <v>261</v>
      </c>
      <c r="C48" s="171" t="s">
        <v>262</v>
      </c>
      <c r="D48" s="189">
        <v>485</v>
      </c>
      <c r="E48" s="193">
        <v>55103</v>
      </c>
      <c r="F48" s="198">
        <v>478</v>
      </c>
      <c r="G48" s="199">
        <v>3514</v>
      </c>
      <c r="H48" s="204"/>
      <c r="I48" s="204">
        <f t="shared" si="0"/>
        <v>58617</v>
      </c>
    </row>
    <row r="49" spans="1:9" s="154" customFormat="1" ht="15" customHeight="1" x14ac:dyDescent="0.3">
      <c r="A49" s="155" t="s">
        <v>49</v>
      </c>
      <c r="B49" s="50" t="s">
        <v>263</v>
      </c>
      <c r="C49" s="173" t="s">
        <v>264</v>
      </c>
      <c r="D49" s="189">
        <v>551</v>
      </c>
      <c r="E49" s="193">
        <v>60660</v>
      </c>
      <c r="F49" s="198">
        <v>570</v>
      </c>
      <c r="G49" s="199">
        <v>6274</v>
      </c>
      <c r="H49" s="204"/>
      <c r="I49" s="204">
        <f t="shared" si="0"/>
        <v>66934</v>
      </c>
    </row>
    <row r="50" spans="1:9" s="154" customFormat="1" ht="15" customHeight="1" x14ac:dyDescent="0.3">
      <c r="A50" s="155" t="s">
        <v>51</v>
      </c>
      <c r="B50" s="50" t="s">
        <v>265</v>
      </c>
      <c r="C50" s="173" t="s">
        <v>266</v>
      </c>
      <c r="D50" s="189">
        <v>509</v>
      </c>
      <c r="E50" s="193">
        <v>61679</v>
      </c>
      <c r="F50" s="198">
        <v>512</v>
      </c>
      <c r="G50" s="199">
        <v>4564</v>
      </c>
      <c r="H50" s="204"/>
      <c r="I50" s="204">
        <f t="shared" si="0"/>
        <v>66243</v>
      </c>
    </row>
    <row r="51" spans="1:9" s="154" customFormat="1" ht="15" customHeight="1" x14ac:dyDescent="0.3">
      <c r="A51" s="155" t="s">
        <v>50</v>
      </c>
      <c r="B51" s="50" t="s">
        <v>265</v>
      </c>
      <c r="C51" s="173" t="s">
        <v>267</v>
      </c>
      <c r="D51" s="189">
        <v>536</v>
      </c>
      <c r="E51" s="193">
        <v>64683</v>
      </c>
      <c r="F51" s="198">
        <v>522</v>
      </c>
      <c r="G51" s="199">
        <v>3353</v>
      </c>
      <c r="H51" s="204"/>
      <c r="I51" s="204">
        <f t="shared" si="0"/>
        <v>68036</v>
      </c>
    </row>
    <row r="52" spans="1:9" s="154" customFormat="1" ht="15" customHeight="1" x14ac:dyDescent="0.3">
      <c r="A52" s="155" t="s">
        <v>52</v>
      </c>
      <c r="B52" s="50" t="s">
        <v>268</v>
      </c>
      <c r="C52" s="173" t="s">
        <v>269</v>
      </c>
      <c r="D52" s="189">
        <v>829</v>
      </c>
      <c r="E52" s="193">
        <v>81894</v>
      </c>
      <c r="F52" s="198">
        <v>828</v>
      </c>
      <c r="G52" s="199">
        <v>6934</v>
      </c>
      <c r="H52" s="204"/>
      <c r="I52" s="204">
        <f t="shared" si="0"/>
        <v>88828</v>
      </c>
    </row>
    <row r="53" spans="1:9" s="154" customFormat="1" ht="15" customHeight="1" x14ac:dyDescent="0.3">
      <c r="A53" s="155" t="s">
        <v>54</v>
      </c>
      <c r="B53" s="156" t="s">
        <v>165</v>
      </c>
      <c r="C53" s="171" t="s">
        <v>270</v>
      </c>
      <c r="D53" s="189">
        <v>458</v>
      </c>
      <c r="E53" s="193">
        <v>51554</v>
      </c>
      <c r="F53" s="198">
        <v>454</v>
      </c>
      <c r="G53" s="199">
        <v>3539</v>
      </c>
      <c r="H53" s="204"/>
      <c r="I53" s="204">
        <f t="shared" si="0"/>
        <v>55093</v>
      </c>
    </row>
    <row r="54" spans="1:9" s="154" customFormat="1" ht="15" customHeight="1" x14ac:dyDescent="0.3">
      <c r="A54" s="49" t="s">
        <v>53</v>
      </c>
      <c r="B54" s="183" t="s">
        <v>165</v>
      </c>
      <c r="C54" s="184" t="s">
        <v>271</v>
      </c>
      <c r="D54" s="189">
        <v>361</v>
      </c>
      <c r="E54" s="193">
        <v>52977</v>
      </c>
      <c r="F54" s="198">
        <v>354</v>
      </c>
      <c r="G54" s="199">
        <v>2464</v>
      </c>
      <c r="H54" s="204">
        <v>1048</v>
      </c>
      <c r="I54" s="204">
        <f t="shared" si="0"/>
        <v>56489</v>
      </c>
    </row>
    <row r="55" spans="1:9" s="154" customFormat="1" ht="15" customHeight="1" x14ac:dyDescent="0.4">
      <c r="A55" s="155" t="s">
        <v>55</v>
      </c>
      <c r="B55" s="158" t="s">
        <v>272</v>
      </c>
      <c r="C55" s="174" t="s">
        <v>442</v>
      </c>
      <c r="D55" s="189">
        <v>474</v>
      </c>
      <c r="E55" s="193">
        <v>51987</v>
      </c>
      <c r="F55" s="198">
        <v>466</v>
      </c>
      <c r="G55" s="199">
        <v>3336</v>
      </c>
      <c r="H55" s="204">
        <v>1540</v>
      </c>
      <c r="I55" s="204">
        <f t="shared" si="0"/>
        <v>56863</v>
      </c>
    </row>
    <row r="56" spans="1:9" s="154" customFormat="1" ht="15" customHeight="1" x14ac:dyDescent="0.3">
      <c r="A56" s="155" t="s">
        <v>56</v>
      </c>
      <c r="B56" s="50" t="s">
        <v>274</v>
      </c>
      <c r="C56" s="173" t="s">
        <v>275</v>
      </c>
      <c r="D56" s="189">
        <v>542</v>
      </c>
      <c r="E56" s="193">
        <v>66856</v>
      </c>
      <c r="F56" s="198">
        <v>525</v>
      </c>
      <c r="G56" s="199">
        <v>3150</v>
      </c>
      <c r="H56" s="204"/>
      <c r="I56" s="204">
        <f t="shared" si="0"/>
        <v>70006</v>
      </c>
    </row>
    <row r="57" spans="1:9" s="154" customFormat="1" ht="15" customHeight="1" x14ac:dyDescent="0.3">
      <c r="A57" s="49" t="s">
        <v>57</v>
      </c>
      <c r="B57" s="158" t="s">
        <v>274</v>
      </c>
      <c r="C57" s="174" t="s">
        <v>276</v>
      </c>
      <c r="D57" s="189">
        <v>416</v>
      </c>
      <c r="E57" s="193">
        <v>104637</v>
      </c>
      <c r="F57" s="198">
        <v>427</v>
      </c>
      <c r="G57" s="199">
        <v>4454</v>
      </c>
      <c r="H57" s="204"/>
      <c r="I57" s="204">
        <f t="shared" si="0"/>
        <v>109091</v>
      </c>
    </row>
    <row r="58" spans="1:9" s="154" customFormat="1" ht="15" customHeight="1" x14ac:dyDescent="0.3">
      <c r="A58" s="49" t="s">
        <v>58</v>
      </c>
      <c r="B58" s="183" t="s">
        <v>277</v>
      </c>
      <c r="C58" s="184" t="s">
        <v>278</v>
      </c>
      <c r="D58" s="189">
        <v>515</v>
      </c>
      <c r="E58" s="193">
        <v>61931</v>
      </c>
      <c r="F58" s="198">
        <v>514</v>
      </c>
      <c r="G58" s="199">
        <v>4276</v>
      </c>
      <c r="H58" s="204"/>
      <c r="I58" s="204">
        <f t="shared" si="0"/>
        <v>66207</v>
      </c>
    </row>
    <row r="59" spans="1:9" s="154" customFormat="1" ht="15" customHeight="1" x14ac:dyDescent="0.3">
      <c r="A59" s="49" t="s">
        <v>59</v>
      </c>
      <c r="B59" s="183" t="s">
        <v>279</v>
      </c>
      <c r="C59" s="184" t="s">
        <v>171</v>
      </c>
      <c r="D59" s="189">
        <v>722</v>
      </c>
      <c r="E59" s="193">
        <v>81216</v>
      </c>
      <c r="F59" s="198">
        <v>706</v>
      </c>
      <c r="G59" s="199">
        <v>4758</v>
      </c>
      <c r="H59" s="204">
        <v>2000</v>
      </c>
      <c r="I59" s="204">
        <f t="shared" si="0"/>
        <v>87974</v>
      </c>
    </row>
    <row r="60" spans="1:9" s="154" customFormat="1" ht="15" customHeight="1" x14ac:dyDescent="0.3">
      <c r="A60" s="155" t="s">
        <v>64</v>
      </c>
      <c r="B60" s="158" t="s">
        <v>280</v>
      </c>
      <c r="C60" s="174" t="s">
        <v>281</v>
      </c>
      <c r="D60" s="189">
        <v>520</v>
      </c>
      <c r="E60" s="193">
        <v>100524</v>
      </c>
      <c r="F60" s="198">
        <v>526</v>
      </c>
      <c r="G60" s="199">
        <v>4911</v>
      </c>
      <c r="H60" s="204"/>
      <c r="I60" s="204">
        <f t="shared" si="0"/>
        <v>105435</v>
      </c>
    </row>
    <row r="61" spans="1:9" s="154" customFormat="1" ht="15" customHeight="1" x14ac:dyDescent="0.3">
      <c r="A61" s="49" t="s">
        <v>62</v>
      </c>
      <c r="B61" s="158" t="s">
        <v>280</v>
      </c>
      <c r="C61" s="174" t="s">
        <v>282</v>
      </c>
      <c r="D61" s="189">
        <v>740</v>
      </c>
      <c r="E61" s="193">
        <v>108014</v>
      </c>
      <c r="F61" s="198">
        <v>706</v>
      </c>
      <c r="G61" s="199">
        <v>3387</v>
      </c>
      <c r="H61" s="204"/>
      <c r="I61" s="204">
        <f t="shared" si="0"/>
        <v>111401</v>
      </c>
    </row>
    <row r="62" spans="1:9" s="154" customFormat="1" ht="15" customHeight="1" x14ac:dyDescent="0.3">
      <c r="A62" s="49" t="s">
        <v>60</v>
      </c>
      <c r="B62" s="158" t="s">
        <v>280</v>
      </c>
      <c r="C62" s="174" t="s">
        <v>283</v>
      </c>
      <c r="D62" s="189">
        <v>526</v>
      </c>
      <c r="E62" s="193">
        <v>116695</v>
      </c>
      <c r="F62" s="198">
        <v>500</v>
      </c>
      <c r="G62" s="199">
        <v>2252</v>
      </c>
      <c r="H62" s="204"/>
      <c r="I62" s="204">
        <f t="shared" si="0"/>
        <v>118947</v>
      </c>
    </row>
    <row r="63" spans="1:9" s="154" customFormat="1" ht="15" customHeight="1" x14ac:dyDescent="0.3">
      <c r="A63" s="49" t="s">
        <v>63</v>
      </c>
      <c r="B63" s="183" t="s">
        <v>280</v>
      </c>
      <c r="C63" s="184" t="s">
        <v>284</v>
      </c>
      <c r="D63" s="189">
        <v>654</v>
      </c>
      <c r="E63" s="193">
        <v>57793</v>
      </c>
      <c r="F63" s="198">
        <v>648</v>
      </c>
      <c r="G63" s="199">
        <v>5029</v>
      </c>
      <c r="H63" s="204"/>
      <c r="I63" s="204">
        <f t="shared" si="0"/>
        <v>62822</v>
      </c>
    </row>
    <row r="64" spans="1:9" s="154" customFormat="1" ht="15" customHeight="1" x14ac:dyDescent="0.3">
      <c r="A64" s="155" t="s">
        <v>61</v>
      </c>
      <c r="B64" s="158" t="s">
        <v>280</v>
      </c>
      <c r="C64" s="174" t="s">
        <v>285</v>
      </c>
      <c r="D64" s="189">
        <v>607</v>
      </c>
      <c r="E64" s="193">
        <v>139808</v>
      </c>
      <c r="F64" s="198">
        <v>603</v>
      </c>
      <c r="G64" s="199">
        <v>4801</v>
      </c>
      <c r="H64" s="204"/>
      <c r="I64" s="204">
        <f t="shared" si="0"/>
        <v>144609</v>
      </c>
    </row>
    <row r="65" spans="1:9" s="154" customFormat="1" ht="15" customHeight="1" x14ac:dyDescent="0.3">
      <c r="A65" s="155" t="s">
        <v>66</v>
      </c>
      <c r="B65" s="158" t="s">
        <v>286</v>
      </c>
      <c r="C65" s="174" t="s">
        <v>174</v>
      </c>
      <c r="D65" s="189">
        <v>770</v>
      </c>
      <c r="E65" s="193">
        <v>128606</v>
      </c>
      <c r="F65" s="198">
        <v>763</v>
      </c>
      <c r="G65" s="199">
        <v>5927</v>
      </c>
      <c r="H65" s="204">
        <v>999</v>
      </c>
      <c r="I65" s="204">
        <f t="shared" si="0"/>
        <v>135532</v>
      </c>
    </row>
    <row r="66" spans="1:9" s="154" customFormat="1" ht="15" customHeight="1" x14ac:dyDescent="0.3">
      <c r="A66" s="49" t="s">
        <v>65</v>
      </c>
      <c r="B66" s="158" t="s">
        <v>286</v>
      </c>
      <c r="C66" s="174" t="s">
        <v>287</v>
      </c>
      <c r="D66" s="189">
        <v>525</v>
      </c>
      <c r="E66" s="193">
        <v>95019</v>
      </c>
      <c r="F66" s="198">
        <v>519</v>
      </c>
      <c r="G66" s="199">
        <v>3937</v>
      </c>
      <c r="H66" s="204"/>
      <c r="I66" s="204">
        <f t="shared" si="0"/>
        <v>98956</v>
      </c>
    </row>
    <row r="67" spans="1:9" s="154" customFormat="1" ht="15" customHeight="1" x14ac:dyDescent="0.3">
      <c r="A67" s="155" t="s">
        <v>69</v>
      </c>
      <c r="B67" s="50" t="s">
        <v>288</v>
      </c>
      <c r="C67" s="173" t="s">
        <v>289</v>
      </c>
      <c r="D67" s="189">
        <v>389</v>
      </c>
      <c r="E67" s="193">
        <v>45627</v>
      </c>
      <c r="F67" s="198">
        <v>392</v>
      </c>
      <c r="G67" s="199">
        <v>3548</v>
      </c>
      <c r="H67" s="204"/>
      <c r="I67" s="204">
        <f t="shared" si="0"/>
        <v>49175</v>
      </c>
    </row>
    <row r="68" spans="1:9" s="154" customFormat="1" ht="15" customHeight="1" x14ac:dyDescent="0.3">
      <c r="A68" s="155" t="s">
        <v>67</v>
      </c>
      <c r="B68" s="156" t="s">
        <v>288</v>
      </c>
      <c r="C68" s="171" t="s">
        <v>290</v>
      </c>
      <c r="D68" s="189">
        <v>324</v>
      </c>
      <c r="E68" s="193">
        <v>48448</v>
      </c>
      <c r="F68" s="198">
        <v>321</v>
      </c>
      <c r="G68" s="199">
        <v>2489</v>
      </c>
      <c r="H68" s="204"/>
      <c r="I68" s="204">
        <f t="shared" si="0"/>
        <v>50937</v>
      </c>
    </row>
    <row r="69" spans="1:9" s="154" customFormat="1" ht="15" customHeight="1" x14ac:dyDescent="0.3">
      <c r="A69" s="155" t="s">
        <v>70</v>
      </c>
      <c r="B69" s="158" t="s">
        <v>288</v>
      </c>
      <c r="C69" s="174" t="s">
        <v>291</v>
      </c>
      <c r="D69" s="189">
        <v>748</v>
      </c>
      <c r="E69" s="193">
        <v>131538</v>
      </c>
      <c r="F69" s="198">
        <v>772</v>
      </c>
      <c r="G69" s="199">
        <v>8365</v>
      </c>
      <c r="H69" s="204"/>
      <c r="I69" s="204">
        <f t="shared" ref="I69:I130" si="1">E69+G69+H69</f>
        <v>139903</v>
      </c>
    </row>
    <row r="70" spans="1:9" s="154" customFormat="1" ht="15" customHeight="1" x14ac:dyDescent="0.3">
      <c r="A70" s="155" t="s">
        <v>68</v>
      </c>
      <c r="B70" s="50" t="s">
        <v>288</v>
      </c>
      <c r="C70" s="173" t="s">
        <v>292</v>
      </c>
      <c r="D70" s="189">
        <v>684</v>
      </c>
      <c r="E70" s="193">
        <v>74192</v>
      </c>
      <c r="F70" s="198">
        <v>688</v>
      </c>
      <c r="G70" s="199">
        <v>6130</v>
      </c>
      <c r="H70" s="204"/>
      <c r="I70" s="204">
        <f t="shared" si="1"/>
        <v>80322</v>
      </c>
    </row>
    <row r="71" spans="1:9" s="154" customFormat="1" ht="15" customHeight="1" x14ac:dyDescent="0.3">
      <c r="A71" s="155" t="s">
        <v>72</v>
      </c>
      <c r="B71" s="50" t="s">
        <v>293</v>
      </c>
      <c r="C71" s="173" t="s">
        <v>294</v>
      </c>
      <c r="D71" s="189">
        <v>630</v>
      </c>
      <c r="E71" s="193">
        <v>68054</v>
      </c>
      <c r="F71" s="198">
        <v>605</v>
      </c>
      <c r="G71" s="199">
        <v>3217</v>
      </c>
      <c r="H71" s="204"/>
      <c r="I71" s="204">
        <f t="shared" si="1"/>
        <v>71271</v>
      </c>
    </row>
    <row r="72" spans="1:9" s="154" customFormat="1" ht="15" customHeight="1" x14ac:dyDescent="0.3">
      <c r="A72" s="155" t="s">
        <v>71</v>
      </c>
      <c r="B72" s="50" t="s">
        <v>293</v>
      </c>
      <c r="C72" s="173" t="s">
        <v>295</v>
      </c>
      <c r="D72" s="189">
        <v>756</v>
      </c>
      <c r="E72" s="193">
        <v>77328</v>
      </c>
      <c r="F72" s="198">
        <v>776</v>
      </c>
      <c r="G72" s="199">
        <v>8094</v>
      </c>
      <c r="H72" s="204"/>
      <c r="I72" s="204">
        <f t="shared" si="1"/>
        <v>85422</v>
      </c>
    </row>
    <row r="73" spans="1:9" s="154" customFormat="1" ht="15" customHeight="1" x14ac:dyDescent="0.3">
      <c r="A73" s="155" t="s">
        <v>73</v>
      </c>
      <c r="B73" s="50" t="s">
        <v>296</v>
      </c>
      <c r="C73" s="173" t="s">
        <v>297</v>
      </c>
      <c r="D73" s="189">
        <v>579</v>
      </c>
      <c r="E73" s="193">
        <v>62405</v>
      </c>
      <c r="F73" s="198">
        <v>569</v>
      </c>
      <c r="G73" s="199">
        <v>4056</v>
      </c>
      <c r="H73" s="204"/>
      <c r="I73" s="204">
        <f t="shared" si="1"/>
        <v>66461</v>
      </c>
    </row>
    <row r="74" spans="1:9" s="154" customFormat="1" ht="15" customHeight="1" x14ac:dyDescent="0.3">
      <c r="A74" s="155" t="s">
        <v>74</v>
      </c>
      <c r="B74" s="183" t="s">
        <v>296</v>
      </c>
      <c r="C74" s="184" t="s">
        <v>298</v>
      </c>
      <c r="D74" s="189">
        <v>532</v>
      </c>
      <c r="E74" s="193">
        <v>57413</v>
      </c>
      <c r="F74" s="198">
        <v>541</v>
      </c>
      <c r="G74" s="199">
        <v>5266</v>
      </c>
      <c r="H74" s="204"/>
      <c r="I74" s="204">
        <f t="shared" si="1"/>
        <v>62679</v>
      </c>
    </row>
    <row r="75" spans="1:9" s="154" customFormat="1" ht="15" customHeight="1" x14ac:dyDescent="0.3">
      <c r="A75" s="155" t="s">
        <v>76</v>
      </c>
      <c r="B75" s="183" t="s">
        <v>299</v>
      </c>
      <c r="C75" s="184" t="s">
        <v>300</v>
      </c>
      <c r="D75" s="189">
        <v>536</v>
      </c>
      <c r="E75" s="193">
        <v>55138</v>
      </c>
      <c r="F75" s="198">
        <v>541</v>
      </c>
      <c r="G75" s="199">
        <v>4962</v>
      </c>
      <c r="H75" s="204"/>
      <c r="I75" s="204">
        <f t="shared" si="1"/>
        <v>60100</v>
      </c>
    </row>
    <row r="76" spans="1:9" s="154" customFormat="1" ht="15" customHeight="1" x14ac:dyDescent="0.3">
      <c r="A76" s="155" t="s">
        <v>77</v>
      </c>
      <c r="B76" s="50" t="s">
        <v>299</v>
      </c>
      <c r="C76" s="173" t="s">
        <v>301</v>
      </c>
      <c r="D76" s="189">
        <v>791</v>
      </c>
      <c r="E76" s="193">
        <v>76379</v>
      </c>
      <c r="F76" s="198">
        <v>766</v>
      </c>
      <c r="G76" s="199">
        <v>4581</v>
      </c>
      <c r="H76" s="204"/>
      <c r="I76" s="204">
        <f t="shared" si="1"/>
        <v>80960</v>
      </c>
    </row>
    <row r="77" spans="1:9" s="154" customFormat="1" ht="15" customHeight="1" x14ac:dyDescent="0.3">
      <c r="A77" s="155" t="s">
        <v>75</v>
      </c>
      <c r="B77" s="157" t="s">
        <v>299</v>
      </c>
      <c r="C77" s="172" t="s">
        <v>302</v>
      </c>
      <c r="D77" s="189">
        <v>581</v>
      </c>
      <c r="E77" s="193">
        <v>96824</v>
      </c>
      <c r="F77" s="198">
        <v>557</v>
      </c>
      <c r="G77" s="199">
        <v>2887</v>
      </c>
      <c r="H77" s="204"/>
      <c r="I77" s="204">
        <f t="shared" si="1"/>
        <v>99711</v>
      </c>
    </row>
    <row r="78" spans="1:9" s="154" customFormat="1" ht="15" customHeight="1" x14ac:dyDescent="0.3">
      <c r="A78" s="155" t="s">
        <v>78</v>
      </c>
      <c r="B78" s="158" t="s">
        <v>303</v>
      </c>
      <c r="C78" s="174" t="s">
        <v>304</v>
      </c>
      <c r="D78" s="189">
        <v>456</v>
      </c>
      <c r="E78" s="193">
        <v>88781</v>
      </c>
      <c r="F78" s="198">
        <v>452</v>
      </c>
      <c r="G78" s="199">
        <v>3522</v>
      </c>
      <c r="H78" s="204"/>
      <c r="I78" s="204">
        <f t="shared" si="1"/>
        <v>92303</v>
      </c>
    </row>
    <row r="79" spans="1:9" s="154" customFormat="1" ht="15" customHeight="1" x14ac:dyDescent="0.3">
      <c r="A79" s="155" t="s">
        <v>79</v>
      </c>
      <c r="B79" s="50" t="s">
        <v>305</v>
      </c>
      <c r="C79" s="173" t="s">
        <v>177</v>
      </c>
      <c r="D79" s="189">
        <v>676</v>
      </c>
      <c r="E79" s="193">
        <v>77412</v>
      </c>
      <c r="F79" s="198">
        <v>676</v>
      </c>
      <c r="G79" s="199">
        <v>5724</v>
      </c>
      <c r="H79" s="204">
        <v>2241</v>
      </c>
      <c r="I79" s="204">
        <f t="shared" si="1"/>
        <v>85377</v>
      </c>
    </row>
    <row r="80" spans="1:9" s="154" customFormat="1" ht="15" customHeight="1" x14ac:dyDescent="0.3">
      <c r="A80" s="155" t="s">
        <v>80</v>
      </c>
      <c r="B80" s="50" t="s">
        <v>306</v>
      </c>
      <c r="C80" s="173" t="s">
        <v>307</v>
      </c>
      <c r="D80" s="189">
        <v>764</v>
      </c>
      <c r="E80" s="193">
        <v>84623</v>
      </c>
      <c r="F80" s="198">
        <v>758</v>
      </c>
      <c r="G80" s="199">
        <v>5961</v>
      </c>
      <c r="H80" s="204"/>
      <c r="I80" s="204">
        <f t="shared" si="1"/>
        <v>90584</v>
      </c>
    </row>
    <row r="81" spans="1:9" s="154" customFormat="1" ht="15" customHeight="1" x14ac:dyDescent="0.3">
      <c r="A81" s="155" t="s">
        <v>81</v>
      </c>
      <c r="B81" s="156" t="s">
        <v>308</v>
      </c>
      <c r="C81" s="171" t="s">
        <v>309</v>
      </c>
      <c r="D81" s="189">
        <v>414</v>
      </c>
      <c r="E81" s="193">
        <v>47140</v>
      </c>
      <c r="F81" s="198">
        <v>405</v>
      </c>
      <c r="G81" s="199">
        <v>2743</v>
      </c>
      <c r="H81" s="204"/>
      <c r="I81" s="204">
        <f t="shared" si="1"/>
        <v>49883</v>
      </c>
    </row>
    <row r="82" spans="1:9" s="154" customFormat="1" ht="15" customHeight="1" x14ac:dyDescent="0.3">
      <c r="A82" s="155" t="s">
        <v>82</v>
      </c>
      <c r="B82" s="50" t="s">
        <v>178</v>
      </c>
      <c r="C82" s="173" t="s">
        <v>179</v>
      </c>
      <c r="D82" s="189">
        <v>437</v>
      </c>
      <c r="E82" s="193">
        <v>49795</v>
      </c>
      <c r="F82" s="198">
        <v>436</v>
      </c>
      <c r="G82" s="199">
        <v>3615</v>
      </c>
      <c r="H82" s="204">
        <v>536</v>
      </c>
      <c r="I82" s="204">
        <f t="shared" si="1"/>
        <v>53946</v>
      </c>
    </row>
    <row r="83" spans="1:9" s="154" customFormat="1" ht="15" customHeight="1" x14ac:dyDescent="0.3">
      <c r="A83" s="155" t="s">
        <v>83</v>
      </c>
      <c r="B83" s="156" t="s">
        <v>310</v>
      </c>
      <c r="C83" s="171" t="s">
        <v>311</v>
      </c>
      <c r="D83" s="189">
        <v>716</v>
      </c>
      <c r="E83" s="193">
        <v>70524</v>
      </c>
      <c r="F83" s="198">
        <v>723</v>
      </c>
      <c r="G83" s="199">
        <v>6655</v>
      </c>
      <c r="H83" s="204"/>
      <c r="I83" s="204">
        <f t="shared" si="1"/>
        <v>77179</v>
      </c>
    </row>
    <row r="84" spans="1:9" s="154" customFormat="1" ht="15" customHeight="1" x14ac:dyDescent="0.3">
      <c r="A84" s="155" t="s">
        <v>84</v>
      </c>
      <c r="B84" s="156" t="s">
        <v>312</v>
      </c>
      <c r="C84" s="171" t="s">
        <v>313</v>
      </c>
      <c r="D84" s="189">
        <v>749</v>
      </c>
      <c r="E84" s="193">
        <v>75779</v>
      </c>
      <c r="F84" s="198">
        <v>750</v>
      </c>
      <c r="G84" s="199">
        <v>6426</v>
      </c>
      <c r="H84" s="204"/>
      <c r="I84" s="204">
        <f t="shared" si="1"/>
        <v>82205</v>
      </c>
    </row>
    <row r="85" spans="1:9" s="154" customFormat="1" ht="15" customHeight="1" x14ac:dyDescent="0.3">
      <c r="A85" s="155" t="s">
        <v>85</v>
      </c>
      <c r="B85" s="50" t="s">
        <v>145</v>
      </c>
      <c r="C85" s="173" t="s">
        <v>314</v>
      </c>
      <c r="D85" s="189">
        <v>493</v>
      </c>
      <c r="E85" s="193">
        <v>62786</v>
      </c>
      <c r="F85" s="198">
        <v>498</v>
      </c>
      <c r="G85" s="199">
        <v>4598</v>
      </c>
      <c r="H85" s="204"/>
      <c r="I85" s="204">
        <f t="shared" si="1"/>
        <v>67384</v>
      </c>
    </row>
    <row r="86" spans="1:9" s="154" customFormat="1" ht="15" customHeight="1" x14ac:dyDescent="0.3">
      <c r="A86" s="155" t="s">
        <v>86</v>
      </c>
      <c r="B86" s="50" t="s">
        <v>145</v>
      </c>
      <c r="C86" s="173" t="s">
        <v>315</v>
      </c>
      <c r="D86" s="189">
        <v>425</v>
      </c>
      <c r="E86" s="193">
        <v>56216</v>
      </c>
      <c r="F86" s="198">
        <v>424</v>
      </c>
      <c r="G86" s="199">
        <v>3514</v>
      </c>
      <c r="H86" s="204"/>
      <c r="I86" s="204">
        <f t="shared" si="1"/>
        <v>59730</v>
      </c>
    </row>
    <row r="87" spans="1:9" s="154" customFormat="1" ht="15" customHeight="1" x14ac:dyDescent="0.4">
      <c r="A87" s="155" t="s">
        <v>87</v>
      </c>
      <c r="B87" s="158" t="s">
        <v>316</v>
      </c>
      <c r="C87" s="174" t="s">
        <v>445</v>
      </c>
      <c r="D87" s="189">
        <v>446</v>
      </c>
      <c r="E87" s="193">
        <v>77581</v>
      </c>
      <c r="F87" s="198">
        <v>435</v>
      </c>
      <c r="G87" s="199">
        <v>2845</v>
      </c>
      <c r="H87" s="204"/>
      <c r="I87" s="204">
        <f t="shared" si="1"/>
        <v>80426</v>
      </c>
    </row>
    <row r="88" spans="1:9" s="154" customFormat="1" ht="15" customHeight="1" x14ac:dyDescent="0.3">
      <c r="A88" s="155" t="s">
        <v>88</v>
      </c>
      <c r="B88" s="156" t="s">
        <v>318</v>
      </c>
      <c r="C88" s="171" t="s">
        <v>319</v>
      </c>
      <c r="D88" s="189">
        <v>592</v>
      </c>
      <c r="E88" s="193">
        <v>61675</v>
      </c>
      <c r="F88" s="198">
        <v>590</v>
      </c>
      <c r="G88" s="199">
        <v>4843</v>
      </c>
      <c r="H88" s="204"/>
      <c r="I88" s="204">
        <f t="shared" si="1"/>
        <v>66518</v>
      </c>
    </row>
    <row r="89" spans="1:9" s="154" customFormat="1" ht="15" customHeight="1" x14ac:dyDescent="0.3">
      <c r="A89" s="155" t="s">
        <v>89</v>
      </c>
      <c r="B89" s="50" t="s">
        <v>320</v>
      </c>
      <c r="C89" s="173" t="s">
        <v>321</v>
      </c>
      <c r="D89" s="189">
        <v>684</v>
      </c>
      <c r="E89" s="193">
        <v>68546</v>
      </c>
      <c r="F89" s="198">
        <v>679</v>
      </c>
      <c r="G89" s="199">
        <v>5368</v>
      </c>
      <c r="H89" s="204"/>
      <c r="I89" s="204">
        <f t="shared" si="1"/>
        <v>73914</v>
      </c>
    </row>
    <row r="90" spans="1:9" s="154" customFormat="1" ht="15" customHeight="1" x14ac:dyDescent="0.3">
      <c r="A90" s="155" t="s">
        <v>91</v>
      </c>
      <c r="B90" s="50" t="s">
        <v>322</v>
      </c>
      <c r="C90" s="173" t="s">
        <v>323</v>
      </c>
      <c r="D90" s="189">
        <v>663</v>
      </c>
      <c r="E90" s="193">
        <v>70987</v>
      </c>
      <c r="F90" s="198">
        <v>648</v>
      </c>
      <c r="G90" s="199">
        <v>4344</v>
      </c>
      <c r="H90" s="204"/>
      <c r="I90" s="204">
        <f t="shared" si="1"/>
        <v>75331</v>
      </c>
    </row>
    <row r="91" spans="1:9" s="154" customFormat="1" ht="15" customHeight="1" x14ac:dyDescent="0.3">
      <c r="A91" s="155" t="s">
        <v>90</v>
      </c>
      <c r="B91" s="156" t="s">
        <v>322</v>
      </c>
      <c r="C91" s="171" t="s">
        <v>324</v>
      </c>
      <c r="D91" s="189">
        <v>469</v>
      </c>
      <c r="E91" s="193">
        <v>55352</v>
      </c>
      <c r="F91" s="198">
        <v>483</v>
      </c>
      <c r="G91" s="199">
        <v>5156</v>
      </c>
      <c r="H91" s="204"/>
      <c r="I91" s="204">
        <f t="shared" si="1"/>
        <v>60508</v>
      </c>
    </row>
    <row r="92" spans="1:9" s="154" customFormat="1" ht="15" customHeight="1" x14ac:dyDescent="0.3">
      <c r="A92" s="155" t="s">
        <v>92</v>
      </c>
      <c r="B92" s="183" t="s">
        <v>325</v>
      </c>
      <c r="C92" s="184" t="s">
        <v>182</v>
      </c>
      <c r="D92" s="189">
        <v>522</v>
      </c>
      <c r="E92" s="193">
        <v>59498</v>
      </c>
      <c r="F92" s="198">
        <v>537</v>
      </c>
      <c r="G92" s="199">
        <v>5690</v>
      </c>
      <c r="H92" s="204">
        <v>6000</v>
      </c>
      <c r="I92" s="204">
        <f t="shared" si="1"/>
        <v>71188</v>
      </c>
    </row>
    <row r="93" spans="1:9" s="154" customFormat="1" ht="15" customHeight="1" x14ac:dyDescent="0.3">
      <c r="A93" s="155" t="s">
        <v>93</v>
      </c>
      <c r="B93" s="50" t="s">
        <v>326</v>
      </c>
      <c r="C93" s="173" t="s">
        <v>327</v>
      </c>
      <c r="D93" s="189">
        <v>807</v>
      </c>
      <c r="E93" s="193">
        <v>83985</v>
      </c>
      <c r="F93" s="198">
        <v>783</v>
      </c>
      <c r="G93" s="199">
        <v>4801</v>
      </c>
      <c r="H93" s="204"/>
      <c r="I93" s="204">
        <f t="shared" si="1"/>
        <v>88786</v>
      </c>
    </row>
    <row r="94" spans="1:9" s="154" customFormat="1" ht="15" customHeight="1" x14ac:dyDescent="0.3">
      <c r="A94" s="155" t="s">
        <v>94</v>
      </c>
      <c r="B94" s="156" t="s">
        <v>326</v>
      </c>
      <c r="C94" s="171" t="s">
        <v>328</v>
      </c>
      <c r="D94" s="189">
        <v>718</v>
      </c>
      <c r="E94" s="193">
        <v>80979</v>
      </c>
      <c r="F94" s="198">
        <v>725</v>
      </c>
      <c r="G94" s="199">
        <v>6672</v>
      </c>
      <c r="H94" s="204"/>
      <c r="I94" s="204">
        <f t="shared" si="1"/>
        <v>87651</v>
      </c>
    </row>
    <row r="95" spans="1:9" s="154" customFormat="1" ht="15" customHeight="1" x14ac:dyDescent="0.3">
      <c r="A95" s="155" t="s">
        <v>95</v>
      </c>
      <c r="B95" s="156" t="s">
        <v>326</v>
      </c>
      <c r="C95" s="171" t="s">
        <v>329</v>
      </c>
      <c r="D95" s="189">
        <v>520</v>
      </c>
      <c r="E95" s="193">
        <v>54018</v>
      </c>
      <c r="F95" s="198">
        <v>534</v>
      </c>
      <c r="G95" s="199">
        <v>5588</v>
      </c>
      <c r="H95" s="204"/>
      <c r="I95" s="204">
        <f t="shared" si="1"/>
        <v>59606</v>
      </c>
    </row>
    <row r="96" spans="1:9" s="154" customFormat="1" ht="15" customHeight="1" x14ac:dyDescent="0.3">
      <c r="A96" s="155" t="s">
        <v>96</v>
      </c>
      <c r="B96" s="156" t="s">
        <v>142</v>
      </c>
      <c r="C96" s="171" t="s">
        <v>330</v>
      </c>
      <c r="D96" s="189">
        <v>452</v>
      </c>
      <c r="E96" s="193">
        <v>57639</v>
      </c>
      <c r="F96" s="198">
        <v>458</v>
      </c>
      <c r="G96" s="199">
        <v>4335</v>
      </c>
      <c r="H96" s="204"/>
      <c r="I96" s="204">
        <f t="shared" si="1"/>
        <v>61974</v>
      </c>
    </row>
    <row r="97" spans="1:9" s="154" customFormat="1" ht="15" customHeight="1" x14ac:dyDescent="0.3">
      <c r="A97" s="155" t="s">
        <v>97</v>
      </c>
      <c r="B97" s="156" t="s">
        <v>142</v>
      </c>
      <c r="C97" s="171" t="s">
        <v>331</v>
      </c>
      <c r="D97" s="189">
        <v>596</v>
      </c>
      <c r="E97" s="193">
        <v>62115</v>
      </c>
      <c r="F97" s="198">
        <v>587</v>
      </c>
      <c r="G97" s="199">
        <v>4284</v>
      </c>
      <c r="H97" s="204"/>
      <c r="I97" s="204">
        <f t="shared" si="1"/>
        <v>66399</v>
      </c>
    </row>
    <row r="98" spans="1:9" s="154" customFormat="1" ht="15" customHeight="1" x14ac:dyDescent="0.3">
      <c r="A98" s="155" t="s">
        <v>98</v>
      </c>
      <c r="B98" s="156" t="s">
        <v>142</v>
      </c>
      <c r="C98" s="171" t="s">
        <v>332</v>
      </c>
      <c r="D98" s="189">
        <v>363</v>
      </c>
      <c r="E98" s="193">
        <v>42120</v>
      </c>
      <c r="F98" s="198">
        <v>365</v>
      </c>
      <c r="G98" s="199">
        <v>3243</v>
      </c>
      <c r="H98" s="204"/>
      <c r="I98" s="204">
        <f t="shared" si="1"/>
        <v>45363</v>
      </c>
    </row>
    <row r="99" spans="1:9" s="154" customFormat="1" ht="15" customHeight="1" x14ac:dyDescent="0.3">
      <c r="A99" s="155" t="s">
        <v>99</v>
      </c>
      <c r="B99" s="156" t="s">
        <v>333</v>
      </c>
      <c r="C99" s="171" t="s">
        <v>278</v>
      </c>
      <c r="D99" s="189">
        <v>487</v>
      </c>
      <c r="E99" s="193">
        <v>53934</v>
      </c>
      <c r="F99" s="198">
        <v>492</v>
      </c>
      <c r="G99" s="199">
        <v>4547</v>
      </c>
      <c r="H99" s="204"/>
      <c r="I99" s="204">
        <f t="shared" si="1"/>
        <v>58481</v>
      </c>
    </row>
    <row r="100" spans="1:9" s="154" customFormat="1" ht="15" customHeight="1" x14ac:dyDescent="0.3">
      <c r="A100" s="155" t="s">
        <v>101</v>
      </c>
      <c r="B100" s="156" t="s">
        <v>334</v>
      </c>
      <c r="C100" s="171" t="s">
        <v>335</v>
      </c>
      <c r="D100" s="189">
        <v>755</v>
      </c>
      <c r="E100" s="193">
        <v>78524</v>
      </c>
      <c r="F100" s="198">
        <v>750</v>
      </c>
      <c r="G100" s="199">
        <v>5969</v>
      </c>
      <c r="H100" s="204"/>
      <c r="I100" s="204">
        <f t="shared" si="1"/>
        <v>84493</v>
      </c>
    </row>
    <row r="101" spans="1:9" s="154" customFormat="1" ht="15" customHeight="1" x14ac:dyDescent="0.3">
      <c r="A101" s="155" t="s">
        <v>100</v>
      </c>
      <c r="B101" s="50" t="s">
        <v>334</v>
      </c>
      <c r="C101" s="173" t="s">
        <v>336</v>
      </c>
      <c r="D101" s="189">
        <v>656</v>
      </c>
      <c r="E101" s="193">
        <v>71634</v>
      </c>
      <c r="F101" s="198">
        <v>632</v>
      </c>
      <c r="G101" s="199">
        <v>3522</v>
      </c>
      <c r="H101" s="204"/>
      <c r="I101" s="204">
        <f t="shared" si="1"/>
        <v>75156</v>
      </c>
    </row>
    <row r="102" spans="1:9" s="154" customFormat="1" ht="15" customHeight="1" x14ac:dyDescent="0.3">
      <c r="A102" s="155" t="s">
        <v>102</v>
      </c>
      <c r="B102" s="50" t="s">
        <v>337</v>
      </c>
      <c r="C102" s="173" t="s">
        <v>338</v>
      </c>
      <c r="D102" s="189">
        <v>660</v>
      </c>
      <c r="E102" s="193">
        <v>70780</v>
      </c>
      <c r="F102" s="198">
        <v>648</v>
      </c>
      <c r="G102" s="199">
        <v>4572</v>
      </c>
      <c r="H102" s="204"/>
      <c r="I102" s="204">
        <f t="shared" si="1"/>
        <v>75352</v>
      </c>
    </row>
    <row r="103" spans="1:9" s="154" customFormat="1" ht="15" customHeight="1" x14ac:dyDescent="0.3">
      <c r="A103" s="155" t="s">
        <v>103</v>
      </c>
      <c r="B103" s="183" t="s">
        <v>339</v>
      </c>
      <c r="C103" s="184" t="s">
        <v>340</v>
      </c>
      <c r="D103" s="189">
        <v>960</v>
      </c>
      <c r="E103" s="193">
        <v>93936</v>
      </c>
      <c r="F103" s="198">
        <v>926</v>
      </c>
      <c r="G103" s="199">
        <v>5250</v>
      </c>
      <c r="H103" s="204"/>
      <c r="I103" s="204">
        <f t="shared" si="1"/>
        <v>99186</v>
      </c>
    </row>
    <row r="104" spans="1:9" s="154" customFormat="1" ht="15" customHeight="1" x14ac:dyDescent="0.3">
      <c r="A104" s="155" t="s">
        <v>104</v>
      </c>
      <c r="B104" s="50" t="s">
        <v>341</v>
      </c>
      <c r="C104" s="173" t="s">
        <v>342</v>
      </c>
      <c r="D104" s="189">
        <v>617</v>
      </c>
      <c r="E104" s="193">
        <v>64730</v>
      </c>
      <c r="F104" s="198">
        <v>590</v>
      </c>
      <c r="G104" s="199">
        <v>2938</v>
      </c>
      <c r="H104" s="204"/>
      <c r="I104" s="204">
        <f t="shared" si="1"/>
        <v>67668</v>
      </c>
    </row>
    <row r="105" spans="1:9" s="154" customFormat="1" ht="15" customHeight="1" x14ac:dyDescent="0.3">
      <c r="A105" s="155" t="s">
        <v>105</v>
      </c>
      <c r="B105" s="50" t="s">
        <v>184</v>
      </c>
      <c r="C105" s="173" t="s">
        <v>185</v>
      </c>
      <c r="D105" s="189">
        <v>460</v>
      </c>
      <c r="E105" s="193">
        <v>53881</v>
      </c>
      <c r="F105" s="198">
        <v>509</v>
      </c>
      <c r="G105" s="199">
        <v>8044</v>
      </c>
      <c r="H105" s="204">
        <v>2000</v>
      </c>
      <c r="I105" s="204">
        <f t="shared" si="1"/>
        <v>63925</v>
      </c>
    </row>
    <row r="106" spans="1:9" s="154" customFormat="1" ht="15" customHeight="1" x14ac:dyDescent="0.3">
      <c r="A106" s="155" t="s">
        <v>106</v>
      </c>
      <c r="B106" s="156" t="s">
        <v>343</v>
      </c>
      <c r="C106" s="171" t="s">
        <v>344</v>
      </c>
      <c r="D106" s="189">
        <v>368</v>
      </c>
      <c r="E106" s="193">
        <v>50893</v>
      </c>
      <c r="F106" s="198">
        <v>366</v>
      </c>
      <c r="G106" s="199">
        <v>2947</v>
      </c>
      <c r="H106" s="204"/>
      <c r="I106" s="204">
        <f t="shared" si="1"/>
        <v>53840</v>
      </c>
    </row>
    <row r="107" spans="1:9" s="154" customFormat="1" ht="15" customHeight="1" x14ac:dyDescent="0.3">
      <c r="A107" s="155" t="s">
        <v>107</v>
      </c>
      <c r="B107" s="156" t="s">
        <v>187</v>
      </c>
      <c r="C107" s="171" t="s">
        <v>188</v>
      </c>
      <c r="D107" s="189">
        <v>346</v>
      </c>
      <c r="E107" s="193">
        <v>38162</v>
      </c>
      <c r="F107" s="198">
        <v>340</v>
      </c>
      <c r="G107" s="199">
        <v>2422</v>
      </c>
      <c r="H107" s="204">
        <v>6000</v>
      </c>
      <c r="I107" s="204">
        <f t="shared" si="1"/>
        <v>46584</v>
      </c>
    </row>
    <row r="108" spans="1:9" s="154" customFormat="1" ht="15" customHeight="1" x14ac:dyDescent="0.3">
      <c r="A108" s="155" t="s">
        <v>108</v>
      </c>
      <c r="B108" s="156" t="s">
        <v>345</v>
      </c>
      <c r="C108" s="171" t="s">
        <v>346</v>
      </c>
      <c r="D108" s="189">
        <v>563</v>
      </c>
      <c r="E108" s="193">
        <v>60935</v>
      </c>
      <c r="F108" s="198">
        <v>539</v>
      </c>
      <c r="G108" s="199">
        <v>2735</v>
      </c>
      <c r="H108" s="204"/>
      <c r="I108" s="204">
        <f t="shared" si="1"/>
        <v>63670</v>
      </c>
    </row>
    <row r="109" spans="1:9" s="154" customFormat="1" ht="15" customHeight="1" x14ac:dyDescent="0.3">
      <c r="A109" s="155" t="s">
        <v>110</v>
      </c>
      <c r="B109" s="50" t="s">
        <v>347</v>
      </c>
      <c r="C109" s="173" t="s">
        <v>348</v>
      </c>
      <c r="D109" s="189">
        <v>672</v>
      </c>
      <c r="E109" s="193">
        <v>72462</v>
      </c>
      <c r="F109" s="198">
        <v>681</v>
      </c>
      <c r="G109" s="199">
        <v>6452</v>
      </c>
      <c r="H109" s="204"/>
      <c r="I109" s="204">
        <f t="shared" si="1"/>
        <v>78914</v>
      </c>
    </row>
    <row r="110" spans="1:9" s="154" customFormat="1" ht="15" customHeight="1" x14ac:dyDescent="0.3">
      <c r="A110" s="155" t="s">
        <v>109</v>
      </c>
      <c r="B110" s="156" t="s">
        <v>347</v>
      </c>
      <c r="C110" s="171" t="s">
        <v>349</v>
      </c>
      <c r="D110" s="189">
        <v>646</v>
      </c>
      <c r="E110" s="193">
        <v>75082</v>
      </c>
      <c r="F110" s="198">
        <v>662</v>
      </c>
      <c r="G110" s="199">
        <v>6824</v>
      </c>
      <c r="H110" s="204"/>
      <c r="I110" s="204">
        <f t="shared" si="1"/>
        <v>81906</v>
      </c>
    </row>
    <row r="111" spans="1:9" s="154" customFormat="1" ht="15" customHeight="1" x14ac:dyDescent="0.3">
      <c r="A111" s="155" t="s">
        <v>111</v>
      </c>
      <c r="B111" s="50" t="s">
        <v>347</v>
      </c>
      <c r="C111" s="173" t="s">
        <v>350</v>
      </c>
      <c r="D111" s="189">
        <v>604</v>
      </c>
      <c r="E111" s="193">
        <v>69037</v>
      </c>
      <c r="F111" s="198">
        <v>612</v>
      </c>
      <c r="G111" s="199">
        <v>5791</v>
      </c>
      <c r="H111" s="204"/>
      <c r="I111" s="204">
        <f t="shared" si="1"/>
        <v>74828</v>
      </c>
    </row>
    <row r="112" spans="1:9" s="154" customFormat="1" ht="15" customHeight="1" x14ac:dyDescent="0.3">
      <c r="A112" s="155" t="s">
        <v>112</v>
      </c>
      <c r="B112" s="50" t="s">
        <v>169</v>
      </c>
      <c r="C112" s="173" t="s">
        <v>351</v>
      </c>
      <c r="D112" s="189">
        <v>569</v>
      </c>
      <c r="E112" s="193">
        <v>69785</v>
      </c>
      <c r="F112" s="198">
        <v>564</v>
      </c>
      <c r="G112" s="199">
        <v>4394</v>
      </c>
      <c r="H112" s="204"/>
      <c r="I112" s="204">
        <f t="shared" si="1"/>
        <v>74179</v>
      </c>
    </row>
    <row r="113" spans="1:9" s="154" customFormat="1" ht="15" customHeight="1" x14ac:dyDescent="0.3">
      <c r="A113" s="155" t="s">
        <v>113</v>
      </c>
      <c r="B113" s="156" t="s">
        <v>352</v>
      </c>
      <c r="C113" s="171" t="s">
        <v>353</v>
      </c>
      <c r="D113" s="189">
        <v>349</v>
      </c>
      <c r="E113" s="193">
        <v>44502</v>
      </c>
      <c r="F113" s="198">
        <v>325</v>
      </c>
      <c r="G113" s="199">
        <v>923</v>
      </c>
      <c r="H113" s="204"/>
      <c r="I113" s="204">
        <f t="shared" si="1"/>
        <v>45425</v>
      </c>
    </row>
    <row r="114" spans="1:9" s="154" customFormat="1" ht="15" customHeight="1" x14ac:dyDescent="0.3">
      <c r="A114" s="49" t="s">
        <v>114</v>
      </c>
      <c r="B114" s="183" t="s">
        <v>354</v>
      </c>
      <c r="C114" s="184" t="s">
        <v>355</v>
      </c>
      <c r="D114" s="189">
        <v>693</v>
      </c>
      <c r="E114" s="193">
        <v>70343</v>
      </c>
      <c r="F114" s="198">
        <v>652</v>
      </c>
      <c r="G114" s="199">
        <v>2396</v>
      </c>
      <c r="H114" s="204"/>
      <c r="I114" s="204">
        <f t="shared" si="1"/>
        <v>72739</v>
      </c>
    </row>
    <row r="115" spans="1:9" s="154" customFormat="1" ht="15" customHeight="1" x14ac:dyDescent="0.3">
      <c r="A115" s="155" t="s">
        <v>115</v>
      </c>
      <c r="B115" s="50" t="s">
        <v>356</v>
      </c>
      <c r="C115" s="173" t="s">
        <v>357</v>
      </c>
      <c r="D115" s="189">
        <v>547</v>
      </c>
      <c r="E115" s="193">
        <v>55428</v>
      </c>
      <c r="F115" s="198">
        <v>559</v>
      </c>
      <c r="G115" s="199">
        <v>5647</v>
      </c>
      <c r="H115" s="204"/>
      <c r="I115" s="204">
        <f t="shared" si="1"/>
        <v>61075</v>
      </c>
    </row>
    <row r="116" spans="1:9" s="154" customFormat="1" ht="15" customHeight="1" x14ac:dyDescent="0.3">
      <c r="A116" s="155" t="s">
        <v>116</v>
      </c>
      <c r="B116" s="50" t="s">
        <v>356</v>
      </c>
      <c r="C116" s="171" t="s">
        <v>358</v>
      </c>
      <c r="D116" s="189">
        <v>481</v>
      </c>
      <c r="E116" s="193">
        <v>52177</v>
      </c>
      <c r="F116" s="198">
        <v>453</v>
      </c>
      <c r="G116" s="199">
        <v>1702</v>
      </c>
      <c r="H116" s="204"/>
      <c r="I116" s="204">
        <f t="shared" si="1"/>
        <v>53879</v>
      </c>
    </row>
    <row r="117" spans="1:9" s="154" customFormat="1" ht="15" customHeight="1" x14ac:dyDescent="0.3">
      <c r="A117" s="155" t="s">
        <v>117</v>
      </c>
      <c r="B117" s="158" t="s">
        <v>356</v>
      </c>
      <c r="C117" s="174" t="s">
        <v>359</v>
      </c>
      <c r="D117" s="189">
        <v>398</v>
      </c>
      <c r="E117" s="193">
        <v>76080</v>
      </c>
      <c r="F117" s="198">
        <v>388</v>
      </c>
      <c r="G117" s="199">
        <v>2523</v>
      </c>
      <c r="H117" s="204"/>
      <c r="I117" s="204">
        <f t="shared" si="1"/>
        <v>78603</v>
      </c>
    </row>
    <row r="118" spans="1:9" s="154" customFormat="1" ht="15" customHeight="1" x14ac:dyDescent="0.3">
      <c r="A118" s="155" t="s">
        <v>118</v>
      </c>
      <c r="B118" s="50" t="s">
        <v>360</v>
      </c>
      <c r="C118" s="173" t="s">
        <v>361</v>
      </c>
      <c r="D118" s="189">
        <v>913</v>
      </c>
      <c r="E118" s="193">
        <v>95144</v>
      </c>
      <c r="F118" s="198">
        <v>891</v>
      </c>
      <c r="G118" s="199">
        <v>5868</v>
      </c>
      <c r="H118" s="204"/>
      <c r="I118" s="204">
        <f t="shared" si="1"/>
        <v>101012</v>
      </c>
    </row>
    <row r="119" spans="1:9" s="154" customFormat="1" ht="15" customHeight="1" x14ac:dyDescent="0.3">
      <c r="A119" s="49" t="s">
        <v>119</v>
      </c>
      <c r="B119" s="183" t="s">
        <v>362</v>
      </c>
      <c r="C119" s="184" t="s">
        <v>363</v>
      </c>
      <c r="D119" s="189">
        <v>539</v>
      </c>
      <c r="E119" s="193">
        <v>56819</v>
      </c>
      <c r="F119" s="198">
        <v>562</v>
      </c>
      <c r="G119" s="199">
        <v>6511</v>
      </c>
      <c r="H119" s="204"/>
      <c r="I119" s="204">
        <f t="shared" si="1"/>
        <v>63330</v>
      </c>
    </row>
    <row r="120" spans="1:9" s="154" customFormat="1" ht="15" customHeight="1" x14ac:dyDescent="0.3">
      <c r="A120" s="155" t="s">
        <v>120</v>
      </c>
      <c r="B120" s="156" t="s">
        <v>364</v>
      </c>
      <c r="C120" s="171" t="s">
        <v>365</v>
      </c>
      <c r="D120" s="189">
        <v>771</v>
      </c>
      <c r="E120" s="193">
        <v>85246</v>
      </c>
      <c r="F120" s="198">
        <v>756</v>
      </c>
      <c r="G120" s="199">
        <v>5258</v>
      </c>
      <c r="H120" s="204"/>
      <c r="I120" s="204">
        <f t="shared" si="1"/>
        <v>90504</v>
      </c>
    </row>
    <row r="121" spans="1:9" s="154" customFormat="1" ht="15" customHeight="1" x14ac:dyDescent="0.3">
      <c r="A121" s="155" t="s">
        <v>121</v>
      </c>
      <c r="B121" s="50" t="s">
        <v>366</v>
      </c>
      <c r="C121" s="173" t="s">
        <v>174</v>
      </c>
      <c r="D121" s="189">
        <v>547</v>
      </c>
      <c r="E121" s="193">
        <v>63063</v>
      </c>
      <c r="F121" s="198">
        <v>539</v>
      </c>
      <c r="G121" s="199">
        <v>3954</v>
      </c>
      <c r="H121" s="204"/>
      <c r="I121" s="204">
        <f t="shared" si="1"/>
        <v>67017</v>
      </c>
    </row>
    <row r="122" spans="1:9" s="154" customFormat="1" ht="15" customHeight="1" x14ac:dyDescent="0.3">
      <c r="A122" s="155" t="s">
        <v>122</v>
      </c>
      <c r="B122" s="158" t="s">
        <v>367</v>
      </c>
      <c r="C122" s="174" t="s">
        <v>368</v>
      </c>
      <c r="D122" s="189">
        <v>669</v>
      </c>
      <c r="E122" s="193">
        <v>126186</v>
      </c>
      <c r="F122" s="198">
        <v>696</v>
      </c>
      <c r="G122" s="199">
        <v>7951</v>
      </c>
      <c r="H122" s="204"/>
      <c r="I122" s="204">
        <f t="shared" si="1"/>
        <v>134137</v>
      </c>
    </row>
    <row r="123" spans="1:9" s="154" customFormat="1" ht="15" customHeight="1" x14ac:dyDescent="0.3">
      <c r="A123" s="155" t="s">
        <v>123</v>
      </c>
      <c r="B123" s="50" t="s">
        <v>369</v>
      </c>
      <c r="C123" s="173" t="s">
        <v>370</v>
      </c>
      <c r="D123" s="189">
        <v>534</v>
      </c>
      <c r="E123" s="193">
        <v>64328</v>
      </c>
      <c r="F123" s="198">
        <v>537</v>
      </c>
      <c r="G123" s="199">
        <v>4775</v>
      </c>
      <c r="H123" s="204"/>
      <c r="I123" s="204">
        <f t="shared" si="1"/>
        <v>69103</v>
      </c>
    </row>
    <row r="124" spans="1:9" s="154" customFormat="1" ht="15" customHeight="1" x14ac:dyDescent="0.3">
      <c r="A124" s="155" t="s">
        <v>124</v>
      </c>
      <c r="B124" s="50" t="s">
        <v>371</v>
      </c>
      <c r="C124" s="173" t="s">
        <v>372</v>
      </c>
      <c r="D124" s="189">
        <v>893</v>
      </c>
      <c r="E124" s="193">
        <v>91852</v>
      </c>
      <c r="F124" s="198">
        <v>888</v>
      </c>
      <c r="G124" s="199">
        <v>7138</v>
      </c>
      <c r="H124" s="204"/>
      <c r="I124" s="204">
        <f t="shared" si="1"/>
        <v>98990</v>
      </c>
    </row>
    <row r="125" spans="1:9" s="154" customFormat="1" ht="15" customHeight="1" x14ac:dyDescent="0.3">
      <c r="A125" s="155" t="s">
        <v>125</v>
      </c>
      <c r="B125" s="50" t="s">
        <v>373</v>
      </c>
      <c r="C125" s="173" t="s">
        <v>374</v>
      </c>
      <c r="D125" s="189">
        <v>426</v>
      </c>
      <c r="E125" s="193">
        <v>63678</v>
      </c>
      <c r="F125" s="198">
        <v>420</v>
      </c>
      <c r="G125" s="199">
        <v>3099</v>
      </c>
      <c r="H125" s="204"/>
      <c r="I125" s="204">
        <f t="shared" si="1"/>
        <v>66777</v>
      </c>
    </row>
    <row r="126" spans="1:9" s="154" customFormat="1" ht="15" customHeight="1" x14ac:dyDescent="0.3">
      <c r="A126" s="155" t="s">
        <v>126</v>
      </c>
      <c r="B126" s="50" t="s">
        <v>154</v>
      </c>
      <c r="C126" s="173" t="s">
        <v>323</v>
      </c>
      <c r="D126" s="189">
        <v>544</v>
      </c>
      <c r="E126" s="193">
        <v>63635</v>
      </c>
      <c r="F126" s="198">
        <v>540</v>
      </c>
      <c r="G126" s="199">
        <v>4267</v>
      </c>
      <c r="H126" s="204"/>
      <c r="I126" s="204">
        <f t="shared" si="1"/>
        <v>67902</v>
      </c>
    </row>
    <row r="127" spans="1:9" s="154" customFormat="1" ht="15" customHeight="1" x14ac:dyDescent="0.3">
      <c r="A127" s="156" t="s">
        <v>127</v>
      </c>
      <c r="B127" s="50" t="s">
        <v>154</v>
      </c>
      <c r="C127" s="173" t="s">
        <v>375</v>
      </c>
      <c r="D127" s="190">
        <v>727</v>
      </c>
      <c r="E127" s="193">
        <v>80436</v>
      </c>
      <c r="F127" s="198">
        <v>726</v>
      </c>
      <c r="G127" s="199">
        <v>6071</v>
      </c>
      <c r="H127" s="204"/>
      <c r="I127" s="204">
        <f t="shared" si="1"/>
        <v>86507</v>
      </c>
    </row>
    <row r="128" spans="1:9" ht="14.4" x14ac:dyDescent="0.3">
      <c r="A128" s="160" t="s">
        <v>128</v>
      </c>
      <c r="B128" s="160" t="s">
        <v>154</v>
      </c>
      <c r="C128" s="187" t="s">
        <v>189</v>
      </c>
      <c r="D128" s="182">
        <v>423</v>
      </c>
      <c r="E128" s="192">
        <v>30895</v>
      </c>
      <c r="F128" s="198">
        <v>309</v>
      </c>
      <c r="G128" s="199">
        <v>2159</v>
      </c>
      <c r="H128" s="213">
        <v>7865</v>
      </c>
      <c r="I128" s="204">
        <f t="shared" si="1"/>
        <v>40919</v>
      </c>
    </row>
    <row r="129" spans="1:9" ht="14.4" x14ac:dyDescent="0.3">
      <c r="A129" s="163" t="s">
        <v>129</v>
      </c>
      <c r="B129" s="161" t="s">
        <v>376</v>
      </c>
      <c r="C129" s="175" t="s">
        <v>377</v>
      </c>
      <c r="D129" s="191">
        <v>390</v>
      </c>
      <c r="E129" s="193">
        <v>43414</v>
      </c>
      <c r="F129" s="198">
        <v>388</v>
      </c>
      <c r="G129" s="199">
        <v>3133</v>
      </c>
      <c r="H129" s="213"/>
      <c r="I129" s="204">
        <f t="shared" si="1"/>
        <v>46547</v>
      </c>
    </row>
    <row r="130" spans="1:9" ht="15" thickBot="1" x14ac:dyDescent="0.35">
      <c r="A130" s="164" t="s">
        <v>130</v>
      </c>
      <c r="B130" s="162" t="s">
        <v>378</v>
      </c>
      <c r="C130" s="176" t="s">
        <v>379</v>
      </c>
      <c r="D130" s="194">
        <v>456</v>
      </c>
      <c r="E130" s="195">
        <v>49945</v>
      </c>
      <c r="F130" s="200">
        <v>452</v>
      </c>
      <c r="G130" s="201">
        <v>3522</v>
      </c>
      <c r="H130" s="214">
        <v>2789</v>
      </c>
      <c r="I130" s="205">
        <f t="shared" si="1"/>
        <v>56256</v>
      </c>
    </row>
    <row r="131" spans="1:9" ht="16.2" thickBot="1" x14ac:dyDescent="0.35">
      <c r="B131" s="165"/>
      <c r="C131" s="206" t="s">
        <v>192</v>
      </c>
      <c r="D131" s="209">
        <f>SUM(D3:D130)</f>
        <v>73884</v>
      </c>
      <c r="E131" s="210">
        <v>9085860</v>
      </c>
      <c r="F131" s="207">
        <f>SUM(F3:F130)</f>
        <v>73557</v>
      </c>
      <c r="G131" s="208">
        <f>SUM(G3:G130)</f>
        <v>606118</v>
      </c>
      <c r="H131" s="211">
        <f>SUM(H3:H130)</f>
        <v>52094</v>
      </c>
      <c r="I131" s="212">
        <f>SUM(I3:I130)</f>
        <v>9744072</v>
      </c>
    </row>
    <row r="132" spans="1:9" x14ac:dyDescent="0.3">
      <c r="A132" s="15"/>
    </row>
    <row r="133" spans="1:9" ht="14.4" x14ac:dyDescent="0.3">
      <c r="A133" s="185" t="s">
        <v>380</v>
      </c>
      <c r="B133" s="185"/>
      <c r="C133" s="185"/>
      <c r="D133" s="159"/>
      <c r="E133" s="167"/>
    </row>
    <row r="134" spans="1:9" ht="21" x14ac:dyDescent="0.4">
      <c r="A134" s="186" t="s">
        <v>381</v>
      </c>
      <c r="B134" s="186"/>
      <c r="C134" s="202" t="s">
        <v>439</v>
      </c>
      <c r="E134" s="167"/>
    </row>
    <row r="137" spans="1:9" x14ac:dyDescent="0.3">
      <c r="B137" s="145"/>
      <c r="C137" s="145"/>
      <c r="D137" s="146" t="s">
        <v>434</v>
      </c>
      <c r="E137" s="147"/>
      <c r="F137" s="148"/>
      <c r="G137" s="215"/>
      <c r="H137" s="216"/>
    </row>
  </sheetData>
  <mergeCells count="9">
    <mergeCell ref="H1:H2"/>
    <mergeCell ref="I1:I2"/>
    <mergeCell ref="C1:C2"/>
    <mergeCell ref="B1:B2"/>
    <mergeCell ref="A1:A2"/>
    <mergeCell ref="D1:D2"/>
    <mergeCell ref="E1:E2"/>
    <mergeCell ref="G1:G2"/>
    <mergeCell ref="F1:F2"/>
  </mergeCells>
  <pageMargins left="0.23622047244094491" right="0.23622047244094491" top="0.74803149606299213" bottom="0.74803149606299213" header="0.31496062992125984" footer="0.31496062992125984"/>
  <pageSetup paperSize="8" scale="86" fitToHeight="0" orientation="portrait" r:id="rId1"/>
  <headerFooter>
    <oddHeader xml:space="preserve">&amp;CFONCTIONNEMENT DES COLLEGES PUBLICS 2021
MONTANT TOTAL DE LA DGFC PAR COLLEGE&amp;R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6"/>
  <sheetViews>
    <sheetView topLeftCell="A109" workbookViewId="0">
      <selection activeCell="E127" sqref="E127"/>
    </sheetView>
  </sheetViews>
  <sheetFormatPr baseColWidth="10" defaultColWidth="6.88671875" defaultRowHeight="15" x14ac:dyDescent="0.25"/>
  <cols>
    <col min="1" max="1" width="15" style="11" customWidth="1"/>
    <col min="2" max="2" width="34.109375" style="11" customWidth="1"/>
    <col min="3" max="3" width="43" style="11" customWidth="1"/>
    <col min="4" max="4" width="35.44140625" style="11" customWidth="1"/>
    <col min="5" max="8" width="15" style="11" customWidth="1"/>
    <col min="9" max="9" width="26.5546875" style="11" customWidth="1"/>
    <col min="10" max="10" width="26.6640625" style="11" customWidth="1"/>
    <col min="11" max="11" width="25" style="11" customWidth="1"/>
    <col min="12" max="12" width="20.44140625" style="11" customWidth="1"/>
    <col min="13" max="13" width="27.33203125" style="11" customWidth="1"/>
    <col min="14" max="14" width="17.6640625" style="11" customWidth="1"/>
    <col min="15" max="256" width="6.88671875" style="11"/>
    <col min="257" max="257" width="15" style="11" customWidth="1"/>
    <col min="258" max="258" width="46.44140625" style="11" bestFit="1" customWidth="1"/>
    <col min="259" max="260" width="55.88671875" style="11" customWidth="1"/>
    <col min="261" max="264" width="15" style="11" customWidth="1"/>
    <col min="265" max="265" width="26.5546875" style="11" customWidth="1"/>
    <col min="266" max="266" width="26.6640625" style="11" customWidth="1"/>
    <col min="267" max="267" width="25" style="11" customWidth="1"/>
    <col min="268" max="268" width="20.44140625" style="11" customWidth="1"/>
    <col min="269" max="269" width="27.33203125" style="11" customWidth="1"/>
    <col min="270" max="270" width="17.6640625" style="11" customWidth="1"/>
    <col min="271" max="512" width="6.88671875" style="11"/>
    <col min="513" max="513" width="15" style="11" customWidth="1"/>
    <col min="514" max="514" width="46.44140625" style="11" bestFit="1" customWidth="1"/>
    <col min="515" max="516" width="55.88671875" style="11" customWidth="1"/>
    <col min="517" max="520" width="15" style="11" customWidth="1"/>
    <col min="521" max="521" width="26.5546875" style="11" customWidth="1"/>
    <col min="522" max="522" width="26.6640625" style="11" customWidth="1"/>
    <col min="523" max="523" width="25" style="11" customWidth="1"/>
    <col min="524" max="524" width="20.44140625" style="11" customWidth="1"/>
    <col min="525" max="525" width="27.33203125" style="11" customWidth="1"/>
    <col min="526" max="526" width="17.6640625" style="11" customWidth="1"/>
    <col min="527" max="768" width="6.88671875" style="11"/>
    <col min="769" max="769" width="15" style="11" customWidth="1"/>
    <col min="770" max="770" width="46.44140625" style="11" bestFit="1" customWidth="1"/>
    <col min="771" max="772" width="55.88671875" style="11" customWidth="1"/>
    <col min="773" max="776" width="15" style="11" customWidth="1"/>
    <col min="777" max="777" width="26.5546875" style="11" customWidth="1"/>
    <col min="778" max="778" width="26.6640625" style="11" customWidth="1"/>
    <col min="779" max="779" width="25" style="11" customWidth="1"/>
    <col min="780" max="780" width="20.44140625" style="11" customWidth="1"/>
    <col min="781" max="781" width="27.33203125" style="11" customWidth="1"/>
    <col min="782" max="782" width="17.6640625" style="11" customWidth="1"/>
    <col min="783" max="1024" width="6.88671875" style="11"/>
    <col min="1025" max="1025" width="15" style="11" customWidth="1"/>
    <col min="1026" max="1026" width="46.44140625" style="11" bestFit="1" customWidth="1"/>
    <col min="1027" max="1028" width="55.88671875" style="11" customWidth="1"/>
    <col min="1029" max="1032" width="15" style="11" customWidth="1"/>
    <col min="1033" max="1033" width="26.5546875" style="11" customWidth="1"/>
    <col min="1034" max="1034" width="26.6640625" style="11" customWidth="1"/>
    <col min="1035" max="1035" width="25" style="11" customWidth="1"/>
    <col min="1036" max="1036" width="20.44140625" style="11" customWidth="1"/>
    <col min="1037" max="1037" width="27.33203125" style="11" customWidth="1"/>
    <col min="1038" max="1038" width="17.6640625" style="11" customWidth="1"/>
    <col min="1039" max="1280" width="6.88671875" style="11"/>
    <col min="1281" max="1281" width="15" style="11" customWidth="1"/>
    <col min="1282" max="1282" width="46.44140625" style="11" bestFit="1" customWidth="1"/>
    <col min="1283" max="1284" width="55.88671875" style="11" customWidth="1"/>
    <col min="1285" max="1288" width="15" style="11" customWidth="1"/>
    <col min="1289" max="1289" width="26.5546875" style="11" customWidth="1"/>
    <col min="1290" max="1290" width="26.6640625" style="11" customWidth="1"/>
    <col min="1291" max="1291" width="25" style="11" customWidth="1"/>
    <col min="1292" max="1292" width="20.44140625" style="11" customWidth="1"/>
    <col min="1293" max="1293" width="27.33203125" style="11" customWidth="1"/>
    <col min="1294" max="1294" width="17.6640625" style="11" customWidth="1"/>
    <col min="1295" max="1536" width="6.88671875" style="11"/>
    <col min="1537" max="1537" width="15" style="11" customWidth="1"/>
    <col min="1538" max="1538" width="46.44140625" style="11" bestFit="1" customWidth="1"/>
    <col min="1539" max="1540" width="55.88671875" style="11" customWidth="1"/>
    <col min="1541" max="1544" width="15" style="11" customWidth="1"/>
    <col min="1545" max="1545" width="26.5546875" style="11" customWidth="1"/>
    <col min="1546" max="1546" width="26.6640625" style="11" customWidth="1"/>
    <col min="1547" max="1547" width="25" style="11" customWidth="1"/>
    <col min="1548" max="1548" width="20.44140625" style="11" customWidth="1"/>
    <col min="1549" max="1549" width="27.33203125" style="11" customWidth="1"/>
    <col min="1550" max="1550" width="17.6640625" style="11" customWidth="1"/>
    <col min="1551" max="1792" width="6.88671875" style="11"/>
    <col min="1793" max="1793" width="15" style="11" customWidth="1"/>
    <col min="1794" max="1794" width="46.44140625" style="11" bestFit="1" customWidth="1"/>
    <col min="1795" max="1796" width="55.88671875" style="11" customWidth="1"/>
    <col min="1797" max="1800" width="15" style="11" customWidth="1"/>
    <col min="1801" max="1801" width="26.5546875" style="11" customWidth="1"/>
    <col min="1802" max="1802" width="26.6640625" style="11" customWidth="1"/>
    <col min="1803" max="1803" width="25" style="11" customWidth="1"/>
    <col min="1804" max="1804" width="20.44140625" style="11" customWidth="1"/>
    <col min="1805" max="1805" width="27.33203125" style="11" customWidth="1"/>
    <col min="1806" max="1806" width="17.6640625" style="11" customWidth="1"/>
    <col min="1807" max="2048" width="6.88671875" style="11"/>
    <col min="2049" max="2049" width="15" style="11" customWidth="1"/>
    <col min="2050" max="2050" width="46.44140625" style="11" bestFit="1" customWidth="1"/>
    <col min="2051" max="2052" width="55.88671875" style="11" customWidth="1"/>
    <col min="2053" max="2056" width="15" style="11" customWidth="1"/>
    <col min="2057" max="2057" width="26.5546875" style="11" customWidth="1"/>
    <col min="2058" max="2058" width="26.6640625" style="11" customWidth="1"/>
    <col min="2059" max="2059" width="25" style="11" customWidth="1"/>
    <col min="2060" max="2060" width="20.44140625" style="11" customWidth="1"/>
    <col min="2061" max="2061" width="27.33203125" style="11" customWidth="1"/>
    <col min="2062" max="2062" width="17.6640625" style="11" customWidth="1"/>
    <col min="2063" max="2304" width="6.88671875" style="11"/>
    <col min="2305" max="2305" width="15" style="11" customWidth="1"/>
    <col min="2306" max="2306" width="46.44140625" style="11" bestFit="1" customWidth="1"/>
    <col min="2307" max="2308" width="55.88671875" style="11" customWidth="1"/>
    <col min="2309" max="2312" width="15" style="11" customWidth="1"/>
    <col min="2313" max="2313" width="26.5546875" style="11" customWidth="1"/>
    <col min="2314" max="2314" width="26.6640625" style="11" customWidth="1"/>
    <col min="2315" max="2315" width="25" style="11" customWidth="1"/>
    <col min="2316" max="2316" width="20.44140625" style="11" customWidth="1"/>
    <col min="2317" max="2317" width="27.33203125" style="11" customWidth="1"/>
    <col min="2318" max="2318" width="17.6640625" style="11" customWidth="1"/>
    <col min="2319" max="2560" width="6.88671875" style="11"/>
    <col min="2561" max="2561" width="15" style="11" customWidth="1"/>
    <col min="2562" max="2562" width="46.44140625" style="11" bestFit="1" customWidth="1"/>
    <col min="2563" max="2564" width="55.88671875" style="11" customWidth="1"/>
    <col min="2565" max="2568" width="15" style="11" customWidth="1"/>
    <col min="2569" max="2569" width="26.5546875" style="11" customWidth="1"/>
    <col min="2570" max="2570" width="26.6640625" style="11" customWidth="1"/>
    <col min="2571" max="2571" width="25" style="11" customWidth="1"/>
    <col min="2572" max="2572" width="20.44140625" style="11" customWidth="1"/>
    <col min="2573" max="2573" width="27.33203125" style="11" customWidth="1"/>
    <col min="2574" max="2574" width="17.6640625" style="11" customWidth="1"/>
    <col min="2575" max="2816" width="6.88671875" style="11"/>
    <col min="2817" max="2817" width="15" style="11" customWidth="1"/>
    <col min="2818" max="2818" width="46.44140625" style="11" bestFit="1" customWidth="1"/>
    <col min="2819" max="2820" width="55.88671875" style="11" customWidth="1"/>
    <col min="2821" max="2824" width="15" style="11" customWidth="1"/>
    <col min="2825" max="2825" width="26.5546875" style="11" customWidth="1"/>
    <col min="2826" max="2826" width="26.6640625" style="11" customWidth="1"/>
    <col min="2827" max="2827" width="25" style="11" customWidth="1"/>
    <col min="2828" max="2828" width="20.44140625" style="11" customWidth="1"/>
    <col min="2829" max="2829" width="27.33203125" style="11" customWidth="1"/>
    <col min="2830" max="2830" width="17.6640625" style="11" customWidth="1"/>
    <col min="2831" max="3072" width="6.88671875" style="11"/>
    <col min="3073" max="3073" width="15" style="11" customWidth="1"/>
    <col min="3074" max="3074" width="46.44140625" style="11" bestFit="1" customWidth="1"/>
    <col min="3075" max="3076" width="55.88671875" style="11" customWidth="1"/>
    <col min="3077" max="3080" width="15" style="11" customWidth="1"/>
    <col min="3081" max="3081" width="26.5546875" style="11" customWidth="1"/>
    <col min="3082" max="3082" width="26.6640625" style="11" customWidth="1"/>
    <col min="3083" max="3083" width="25" style="11" customWidth="1"/>
    <col min="3084" max="3084" width="20.44140625" style="11" customWidth="1"/>
    <col min="3085" max="3085" width="27.33203125" style="11" customWidth="1"/>
    <col min="3086" max="3086" width="17.6640625" style="11" customWidth="1"/>
    <col min="3087" max="3328" width="6.88671875" style="11"/>
    <col min="3329" max="3329" width="15" style="11" customWidth="1"/>
    <col min="3330" max="3330" width="46.44140625" style="11" bestFit="1" customWidth="1"/>
    <col min="3331" max="3332" width="55.88671875" style="11" customWidth="1"/>
    <col min="3333" max="3336" width="15" style="11" customWidth="1"/>
    <col min="3337" max="3337" width="26.5546875" style="11" customWidth="1"/>
    <col min="3338" max="3338" width="26.6640625" style="11" customWidth="1"/>
    <col min="3339" max="3339" width="25" style="11" customWidth="1"/>
    <col min="3340" max="3340" width="20.44140625" style="11" customWidth="1"/>
    <col min="3341" max="3341" width="27.33203125" style="11" customWidth="1"/>
    <col min="3342" max="3342" width="17.6640625" style="11" customWidth="1"/>
    <col min="3343" max="3584" width="6.88671875" style="11"/>
    <col min="3585" max="3585" width="15" style="11" customWidth="1"/>
    <col min="3586" max="3586" width="46.44140625" style="11" bestFit="1" customWidth="1"/>
    <col min="3587" max="3588" width="55.88671875" style="11" customWidth="1"/>
    <col min="3589" max="3592" width="15" style="11" customWidth="1"/>
    <col min="3593" max="3593" width="26.5546875" style="11" customWidth="1"/>
    <col min="3594" max="3594" width="26.6640625" style="11" customWidth="1"/>
    <col min="3595" max="3595" width="25" style="11" customWidth="1"/>
    <col min="3596" max="3596" width="20.44140625" style="11" customWidth="1"/>
    <col min="3597" max="3597" width="27.33203125" style="11" customWidth="1"/>
    <col min="3598" max="3598" width="17.6640625" style="11" customWidth="1"/>
    <col min="3599" max="3840" width="6.88671875" style="11"/>
    <col min="3841" max="3841" width="15" style="11" customWidth="1"/>
    <col min="3842" max="3842" width="46.44140625" style="11" bestFit="1" customWidth="1"/>
    <col min="3843" max="3844" width="55.88671875" style="11" customWidth="1"/>
    <col min="3845" max="3848" width="15" style="11" customWidth="1"/>
    <col min="3849" max="3849" width="26.5546875" style="11" customWidth="1"/>
    <col min="3850" max="3850" width="26.6640625" style="11" customWidth="1"/>
    <col min="3851" max="3851" width="25" style="11" customWidth="1"/>
    <col min="3852" max="3852" width="20.44140625" style="11" customWidth="1"/>
    <col min="3853" max="3853" width="27.33203125" style="11" customWidth="1"/>
    <col min="3854" max="3854" width="17.6640625" style="11" customWidth="1"/>
    <col min="3855" max="4096" width="6.88671875" style="11"/>
    <col min="4097" max="4097" width="15" style="11" customWidth="1"/>
    <col min="4098" max="4098" width="46.44140625" style="11" bestFit="1" customWidth="1"/>
    <col min="4099" max="4100" width="55.88671875" style="11" customWidth="1"/>
    <col min="4101" max="4104" width="15" style="11" customWidth="1"/>
    <col min="4105" max="4105" width="26.5546875" style="11" customWidth="1"/>
    <col min="4106" max="4106" width="26.6640625" style="11" customWidth="1"/>
    <col min="4107" max="4107" width="25" style="11" customWidth="1"/>
    <col min="4108" max="4108" width="20.44140625" style="11" customWidth="1"/>
    <col min="4109" max="4109" width="27.33203125" style="11" customWidth="1"/>
    <col min="4110" max="4110" width="17.6640625" style="11" customWidth="1"/>
    <col min="4111" max="4352" width="6.88671875" style="11"/>
    <col min="4353" max="4353" width="15" style="11" customWidth="1"/>
    <col min="4354" max="4354" width="46.44140625" style="11" bestFit="1" customWidth="1"/>
    <col min="4355" max="4356" width="55.88671875" style="11" customWidth="1"/>
    <col min="4357" max="4360" width="15" style="11" customWidth="1"/>
    <col min="4361" max="4361" width="26.5546875" style="11" customWidth="1"/>
    <col min="4362" max="4362" width="26.6640625" style="11" customWidth="1"/>
    <col min="4363" max="4363" width="25" style="11" customWidth="1"/>
    <col min="4364" max="4364" width="20.44140625" style="11" customWidth="1"/>
    <col min="4365" max="4365" width="27.33203125" style="11" customWidth="1"/>
    <col min="4366" max="4366" width="17.6640625" style="11" customWidth="1"/>
    <col min="4367" max="4608" width="6.88671875" style="11"/>
    <col min="4609" max="4609" width="15" style="11" customWidth="1"/>
    <col min="4610" max="4610" width="46.44140625" style="11" bestFit="1" customWidth="1"/>
    <col min="4611" max="4612" width="55.88671875" style="11" customWidth="1"/>
    <col min="4613" max="4616" width="15" style="11" customWidth="1"/>
    <col min="4617" max="4617" width="26.5546875" style="11" customWidth="1"/>
    <col min="4618" max="4618" width="26.6640625" style="11" customWidth="1"/>
    <col min="4619" max="4619" width="25" style="11" customWidth="1"/>
    <col min="4620" max="4620" width="20.44140625" style="11" customWidth="1"/>
    <col min="4621" max="4621" width="27.33203125" style="11" customWidth="1"/>
    <col min="4622" max="4622" width="17.6640625" style="11" customWidth="1"/>
    <col min="4623" max="4864" width="6.88671875" style="11"/>
    <col min="4865" max="4865" width="15" style="11" customWidth="1"/>
    <col min="4866" max="4866" width="46.44140625" style="11" bestFit="1" customWidth="1"/>
    <col min="4867" max="4868" width="55.88671875" style="11" customWidth="1"/>
    <col min="4869" max="4872" width="15" style="11" customWidth="1"/>
    <col min="4873" max="4873" width="26.5546875" style="11" customWidth="1"/>
    <col min="4874" max="4874" width="26.6640625" style="11" customWidth="1"/>
    <col min="4875" max="4875" width="25" style="11" customWidth="1"/>
    <col min="4876" max="4876" width="20.44140625" style="11" customWidth="1"/>
    <col min="4877" max="4877" width="27.33203125" style="11" customWidth="1"/>
    <col min="4878" max="4878" width="17.6640625" style="11" customWidth="1"/>
    <col min="4879" max="5120" width="6.88671875" style="11"/>
    <col min="5121" max="5121" width="15" style="11" customWidth="1"/>
    <col min="5122" max="5122" width="46.44140625" style="11" bestFit="1" customWidth="1"/>
    <col min="5123" max="5124" width="55.88671875" style="11" customWidth="1"/>
    <col min="5125" max="5128" width="15" style="11" customWidth="1"/>
    <col min="5129" max="5129" width="26.5546875" style="11" customWidth="1"/>
    <col min="5130" max="5130" width="26.6640625" style="11" customWidth="1"/>
    <col min="5131" max="5131" width="25" style="11" customWidth="1"/>
    <col min="5132" max="5132" width="20.44140625" style="11" customWidth="1"/>
    <col min="5133" max="5133" width="27.33203125" style="11" customWidth="1"/>
    <col min="5134" max="5134" width="17.6640625" style="11" customWidth="1"/>
    <col min="5135" max="5376" width="6.88671875" style="11"/>
    <col min="5377" max="5377" width="15" style="11" customWidth="1"/>
    <col min="5378" max="5378" width="46.44140625" style="11" bestFit="1" customWidth="1"/>
    <col min="5379" max="5380" width="55.88671875" style="11" customWidth="1"/>
    <col min="5381" max="5384" width="15" style="11" customWidth="1"/>
    <col min="5385" max="5385" width="26.5546875" style="11" customWidth="1"/>
    <col min="5386" max="5386" width="26.6640625" style="11" customWidth="1"/>
    <col min="5387" max="5387" width="25" style="11" customWidth="1"/>
    <col min="5388" max="5388" width="20.44140625" style="11" customWidth="1"/>
    <col min="5389" max="5389" width="27.33203125" style="11" customWidth="1"/>
    <col min="5390" max="5390" width="17.6640625" style="11" customWidth="1"/>
    <col min="5391" max="5632" width="6.88671875" style="11"/>
    <col min="5633" max="5633" width="15" style="11" customWidth="1"/>
    <col min="5634" max="5634" width="46.44140625" style="11" bestFit="1" customWidth="1"/>
    <col min="5635" max="5636" width="55.88671875" style="11" customWidth="1"/>
    <col min="5637" max="5640" width="15" style="11" customWidth="1"/>
    <col min="5641" max="5641" width="26.5546875" style="11" customWidth="1"/>
    <col min="5642" max="5642" width="26.6640625" style="11" customWidth="1"/>
    <col min="5643" max="5643" width="25" style="11" customWidth="1"/>
    <col min="5644" max="5644" width="20.44140625" style="11" customWidth="1"/>
    <col min="5645" max="5645" width="27.33203125" style="11" customWidth="1"/>
    <col min="5646" max="5646" width="17.6640625" style="11" customWidth="1"/>
    <col min="5647" max="5888" width="6.88671875" style="11"/>
    <col min="5889" max="5889" width="15" style="11" customWidth="1"/>
    <col min="5890" max="5890" width="46.44140625" style="11" bestFit="1" customWidth="1"/>
    <col min="5891" max="5892" width="55.88671875" style="11" customWidth="1"/>
    <col min="5893" max="5896" width="15" style="11" customWidth="1"/>
    <col min="5897" max="5897" width="26.5546875" style="11" customWidth="1"/>
    <col min="5898" max="5898" width="26.6640625" style="11" customWidth="1"/>
    <col min="5899" max="5899" width="25" style="11" customWidth="1"/>
    <col min="5900" max="5900" width="20.44140625" style="11" customWidth="1"/>
    <col min="5901" max="5901" width="27.33203125" style="11" customWidth="1"/>
    <col min="5902" max="5902" width="17.6640625" style="11" customWidth="1"/>
    <col min="5903" max="6144" width="6.88671875" style="11"/>
    <col min="6145" max="6145" width="15" style="11" customWidth="1"/>
    <col min="6146" max="6146" width="46.44140625" style="11" bestFit="1" customWidth="1"/>
    <col min="6147" max="6148" width="55.88671875" style="11" customWidth="1"/>
    <col min="6149" max="6152" width="15" style="11" customWidth="1"/>
    <col min="6153" max="6153" width="26.5546875" style="11" customWidth="1"/>
    <col min="6154" max="6154" width="26.6640625" style="11" customWidth="1"/>
    <col min="6155" max="6155" width="25" style="11" customWidth="1"/>
    <col min="6156" max="6156" width="20.44140625" style="11" customWidth="1"/>
    <col min="6157" max="6157" width="27.33203125" style="11" customWidth="1"/>
    <col min="6158" max="6158" width="17.6640625" style="11" customWidth="1"/>
    <col min="6159" max="6400" width="6.88671875" style="11"/>
    <col min="6401" max="6401" width="15" style="11" customWidth="1"/>
    <col min="6402" max="6402" width="46.44140625" style="11" bestFit="1" customWidth="1"/>
    <col min="6403" max="6404" width="55.88671875" style="11" customWidth="1"/>
    <col min="6405" max="6408" width="15" style="11" customWidth="1"/>
    <col min="6409" max="6409" width="26.5546875" style="11" customWidth="1"/>
    <col min="6410" max="6410" width="26.6640625" style="11" customWidth="1"/>
    <col min="6411" max="6411" width="25" style="11" customWidth="1"/>
    <col min="6412" max="6412" width="20.44140625" style="11" customWidth="1"/>
    <col min="6413" max="6413" width="27.33203125" style="11" customWidth="1"/>
    <col min="6414" max="6414" width="17.6640625" style="11" customWidth="1"/>
    <col min="6415" max="6656" width="6.88671875" style="11"/>
    <col min="6657" max="6657" width="15" style="11" customWidth="1"/>
    <col min="6658" max="6658" width="46.44140625" style="11" bestFit="1" customWidth="1"/>
    <col min="6659" max="6660" width="55.88671875" style="11" customWidth="1"/>
    <col min="6661" max="6664" width="15" style="11" customWidth="1"/>
    <col min="6665" max="6665" width="26.5546875" style="11" customWidth="1"/>
    <col min="6666" max="6666" width="26.6640625" style="11" customWidth="1"/>
    <col min="6667" max="6667" width="25" style="11" customWidth="1"/>
    <col min="6668" max="6668" width="20.44140625" style="11" customWidth="1"/>
    <col min="6669" max="6669" width="27.33203125" style="11" customWidth="1"/>
    <col min="6670" max="6670" width="17.6640625" style="11" customWidth="1"/>
    <col min="6671" max="6912" width="6.88671875" style="11"/>
    <col min="6913" max="6913" width="15" style="11" customWidth="1"/>
    <col min="6914" max="6914" width="46.44140625" style="11" bestFit="1" customWidth="1"/>
    <col min="6915" max="6916" width="55.88671875" style="11" customWidth="1"/>
    <col min="6917" max="6920" width="15" style="11" customWidth="1"/>
    <col min="6921" max="6921" width="26.5546875" style="11" customWidth="1"/>
    <col min="6922" max="6922" width="26.6640625" style="11" customWidth="1"/>
    <col min="6923" max="6923" width="25" style="11" customWidth="1"/>
    <col min="6924" max="6924" width="20.44140625" style="11" customWidth="1"/>
    <col min="6925" max="6925" width="27.33203125" style="11" customWidth="1"/>
    <col min="6926" max="6926" width="17.6640625" style="11" customWidth="1"/>
    <col min="6927" max="7168" width="6.88671875" style="11"/>
    <col min="7169" max="7169" width="15" style="11" customWidth="1"/>
    <col min="7170" max="7170" width="46.44140625" style="11" bestFit="1" customWidth="1"/>
    <col min="7171" max="7172" width="55.88671875" style="11" customWidth="1"/>
    <col min="7173" max="7176" width="15" style="11" customWidth="1"/>
    <col min="7177" max="7177" width="26.5546875" style="11" customWidth="1"/>
    <col min="7178" max="7178" width="26.6640625" style="11" customWidth="1"/>
    <col min="7179" max="7179" width="25" style="11" customWidth="1"/>
    <col min="7180" max="7180" width="20.44140625" style="11" customWidth="1"/>
    <col min="7181" max="7181" width="27.33203125" style="11" customWidth="1"/>
    <col min="7182" max="7182" width="17.6640625" style="11" customWidth="1"/>
    <col min="7183" max="7424" width="6.88671875" style="11"/>
    <col min="7425" max="7425" width="15" style="11" customWidth="1"/>
    <col min="7426" max="7426" width="46.44140625" style="11" bestFit="1" customWidth="1"/>
    <col min="7427" max="7428" width="55.88671875" style="11" customWidth="1"/>
    <col min="7429" max="7432" width="15" style="11" customWidth="1"/>
    <col min="7433" max="7433" width="26.5546875" style="11" customWidth="1"/>
    <col min="7434" max="7434" width="26.6640625" style="11" customWidth="1"/>
    <col min="7435" max="7435" width="25" style="11" customWidth="1"/>
    <col min="7436" max="7436" width="20.44140625" style="11" customWidth="1"/>
    <col min="7437" max="7437" width="27.33203125" style="11" customWidth="1"/>
    <col min="7438" max="7438" width="17.6640625" style="11" customWidth="1"/>
    <col min="7439" max="7680" width="6.88671875" style="11"/>
    <col min="7681" max="7681" width="15" style="11" customWidth="1"/>
    <col min="7682" max="7682" width="46.44140625" style="11" bestFit="1" customWidth="1"/>
    <col min="7683" max="7684" width="55.88671875" style="11" customWidth="1"/>
    <col min="7685" max="7688" width="15" style="11" customWidth="1"/>
    <col min="7689" max="7689" width="26.5546875" style="11" customWidth="1"/>
    <col min="7690" max="7690" width="26.6640625" style="11" customWidth="1"/>
    <col min="7691" max="7691" width="25" style="11" customWidth="1"/>
    <col min="7692" max="7692" width="20.44140625" style="11" customWidth="1"/>
    <col min="7693" max="7693" width="27.33203125" style="11" customWidth="1"/>
    <col min="7694" max="7694" width="17.6640625" style="11" customWidth="1"/>
    <col min="7695" max="7936" width="6.88671875" style="11"/>
    <col min="7937" max="7937" width="15" style="11" customWidth="1"/>
    <col min="7938" max="7938" width="46.44140625" style="11" bestFit="1" customWidth="1"/>
    <col min="7939" max="7940" width="55.88671875" style="11" customWidth="1"/>
    <col min="7941" max="7944" width="15" style="11" customWidth="1"/>
    <col min="7945" max="7945" width="26.5546875" style="11" customWidth="1"/>
    <col min="7946" max="7946" width="26.6640625" style="11" customWidth="1"/>
    <col min="7947" max="7947" width="25" style="11" customWidth="1"/>
    <col min="7948" max="7948" width="20.44140625" style="11" customWidth="1"/>
    <col min="7949" max="7949" width="27.33203125" style="11" customWidth="1"/>
    <col min="7950" max="7950" width="17.6640625" style="11" customWidth="1"/>
    <col min="7951" max="8192" width="6.88671875" style="11"/>
    <col min="8193" max="8193" width="15" style="11" customWidth="1"/>
    <col min="8194" max="8194" width="46.44140625" style="11" bestFit="1" customWidth="1"/>
    <col min="8195" max="8196" width="55.88671875" style="11" customWidth="1"/>
    <col min="8197" max="8200" width="15" style="11" customWidth="1"/>
    <col min="8201" max="8201" width="26.5546875" style="11" customWidth="1"/>
    <col min="8202" max="8202" width="26.6640625" style="11" customWidth="1"/>
    <col min="8203" max="8203" width="25" style="11" customWidth="1"/>
    <col min="8204" max="8204" width="20.44140625" style="11" customWidth="1"/>
    <col min="8205" max="8205" width="27.33203125" style="11" customWidth="1"/>
    <col min="8206" max="8206" width="17.6640625" style="11" customWidth="1"/>
    <col min="8207" max="8448" width="6.88671875" style="11"/>
    <col min="8449" max="8449" width="15" style="11" customWidth="1"/>
    <col min="8450" max="8450" width="46.44140625" style="11" bestFit="1" customWidth="1"/>
    <col min="8451" max="8452" width="55.88671875" style="11" customWidth="1"/>
    <col min="8453" max="8456" width="15" style="11" customWidth="1"/>
    <col min="8457" max="8457" width="26.5546875" style="11" customWidth="1"/>
    <col min="8458" max="8458" width="26.6640625" style="11" customWidth="1"/>
    <col min="8459" max="8459" width="25" style="11" customWidth="1"/>
    <col min="8460" max="8460" width="20.44140625" style="11" customWidth="1"/>
    <col min="8461" max="8461" width="27.33203125" style="11" customWidth="1"/>
    <col min="8462" max="8462" width="17.6640625" style="11" customWidth="1"/>
    <col min="8463" max="8704" width="6.88671875" style="11"/>
    <col min="8705" max="8705" width="15" style="11" customWidth="1"/>
    <col min="8706" max="8706" width="46.44140625" style="11" bestFit="1" customWidth="1"/>
    <col min="8707" max="8708" width="55.88671875" style="11" customWidth="1"/>
    <col min="8709" max="8712" width="15" style="11" customWidth="1"/>
    <col min="8713" max="8713" width="26.5546875" style="11" customWidth="1"/>
    <col min="8714" max="8714" width="26.6640625" style="11" customWidth="1"/>
    <col min="8715" max="8715" width="25" style="11" customWidth="1"/>
    <col min="8716" max="8716" width="20.44140625" style="11" customWidth="1"/>
    <col min="8717" max="8717" width="27.33203125" style="11" customWidth="1"/>
    <col min="8718" max="8718" width="17.6640625" style="11" customWidth="1"/>
    <col min="8719" max="8960" width="6.88671875" style="11"/>
    <col min="8961" max="8961" width="15" style="11" customWidth="1"/>
    <col min="8962" max="8962" width="46.44140625" style="11" bestFit="1" customWidth="1"/>
    <col min="8963" max="8964" width="55.88671875" style="11" customWidth="1"/>
    <col min="8965" max="8968" width="15" style="11" customWidth="1"/>
    <col min="8969" max="8969" width="26.5546875" style="11" customWidth="1"/>
    <col min="8970" max="8970" width="26.6640625" style="11" customWidth="1"/>
    <col min="8971" max="8971" width="25" style="11" customWidth="1"/>
    <col min="8972" max="8972" width="20.44140625" style="11" customWidth="1"/>
    <col min="8973" max="8973" width="27.33203125" style="11" customWidth="1"/>
    <col min="8974" max="8974" width="17.6640625" style="11" customWidth="1"/>
    <col min="8975" max="9216" width="6.88671875" style="11"/>
    <col min="9217" max="9217" width="15" style="11" customWidth="1"/>
    <col min="9218" max="9218" width="46.44140625" style="11" bestFit="1" customWidth="1"/>
    <col min="9219" max="9220" width="55.88671875" style="11" customWidth="1"/>
    <col min="9221" max="9224" width="15" style="11" customWidth="1"/>
    <col min="9225" max="9225" width="26.5546875" style="11" customWidth="1"/>
    <col min="9226" max="9226" width="26.6640625" style="11" customWidth="1"/>
    <col min="9227" max="9227" width="25" style="11" customWidth="1"/>
    <col min="9228" max="9228" width="20.44140625" style="11" customWidth="1"/>
    <col min="9229" max="9229" width="27.33203125" style="11" customWidth="1"/>
    <col min="9230" max="9230" width="17.6640625" style="11" customWidth="1"/>
    <col min="9231" max="9472" width="6.88671875" style="11"/>
    <col min="9473" max="9473" width="15" style="11" customWidth="1"/>
    <col min="9474" max="9474" width="46.44140625" style="11" bestFit="1" customWidth="1"/>
    <col min="9475" max="9476" width="55.88671875" style="11" customWidth="1"/>
    <col min="9477" max="9480" width="15" style="11" customWidth="1"/>
    <col min="9481" max="9481" width="26.5546875" style="11" customWidth="1"/>
    <col min="9482" max="9482" width="26.6640625" style="11" customWidth="1"/>
    <col min="9483" max="9483" width="25" style="11" customWidth="1"/>
    <col min="9484" max="9484" width="20.44140625" style="11" customWidth="1"/>
    <col min="9485" max="9485" width="27.33203125" style="11" customWidth="1"/>
    <col min="9486" max="9486" width="17.6640625" style="11" customWidth="1"/>
    <col min="9487" max="9728" width="6.88671875" style="11"/>
    <col min="9729" max="9729" width="15" style="11" customWidth="1"/>
    <col min="9730" max="9730" width="46.44140625" style="11" bestFit="1" customWidth="1"/>
    <col min="9731" max="9732" width="55.88671875" style="11" customWidth="1"/>
    <col min="9733" max="9736" width="15" style="11" customWidth="1"/>
    <col min="9737" max="9737" width="26.5546875" style="11" customWidth="1"/>
    <col min="9738" max="9738" width="26.6640625" style="11" customWidth="1"/>
    <col min="9739" max="9739" width="25" style="11" customWidth="1"/>
    <col min="9740" max="9740" width="20.44140625" style="11" customWidth="1"/>
    <col min="9741" max="9741" width="27.33203125" style="11" customWidth="1"/>
    <col min="9742" max="9742" width="17.6640625" style="11" customWidth="1"/>
    <col min="9743" max="9984" width="6.88671875" style="11"/>
    <col min="9985" max="9985" width="15" style="11" customWidth="1"/>
    <col min="9986" max="9986" width="46.44140625" style="11" bestFit="1" customWidth="1"/>
    <col min="9987" max="9988" width="55.88671875" style="11" customWidth="1"/>
    <col min="9989" max="9992" width="15" style="11" customWidth="1"/>
    <col min="9993" max="9993" width="26.5546875" style="11" customWidth="1"/>
    <col min="9994" max="9994" width="26.6640625" style="11" customWidth="1"/>
    <col min="9995" max="9995" width="25" style="11" customWidth="1"/>
    <col min="9996" max="9996" width="20.44140625" style="11" customWidth="1"/>
    <col min="9997" max="9997" width="27.33203125" style="11" customWidth="1"/>
    <col min="9998" max="9998" width="17.6640625" style="11" customWidth="1"/>
    <col min="9999" max="10240" width="6.88671875" style="11"/>
    <col min="10241" max="10241" width="15" style="11" customWidth="1"/>
    <col min="10242" max="10242" width="46.44140625" style="11" bestFit="1" customWidth="1"/>
    <col min="10243" max="10244" width="55.88671875" style="11" customWidth="1"/>
    <col min="10245" max="10248" width="15" style="11" customWidth="1"/>
    <col min="10249" max="10249" width="26.5546875" style="11" customWidth="1"/>
    <col min="10250" max="10250" width="26.6640625" style="11" customWidth="1"/>
    <col min="10251" max="10251" width="25" style="11" customWidth="1"/>
    <col min="10252" max="10252" width="20.44140625" style="11" customWidth="1"/>
    <col min="10253" max="10253" width="27.33203125" style="11" customWidth="1"/>
    <col min="10254" max="10254" width="17.6640625" style="11" customWidth="1"/>
    <col min="10255" max="10496" width="6.88671875" style="11"/>
    <col min="10497" max="10497" width="15" style="11" customWidth="1"/>
    <col min="10498" max="10498" width="46.44140625" style="11" bestFit="1" customWidth="1"/>
    <col min="10499" max="10500" width="55.88671875" style="11" customWidth="1"/>
    <col min="10501" max="10504" width="15" style="11" customWidth="1"/>
    <col min="10505" max="10505" width="26.5546875" style="11" customWidth="1"/>
    <col min="10506" max="10506" width="26.6640625" style="11" customWidth="1"/>
    <col min="10507" max="10507" width="25" style="11" customWidth="1"/>
    <col min="10508" max="10508" width="20.44140625" style="11" customWidth="1"/>
    <col min="10509" max="10509" width="27.33203125" style="11" customWidth="1"/>
    <col min="10510" max="10510" width="17.6640625" style="11" customWidth="1"/>
    <col min="10511" max="10752" width="6.88671875" style="11"/>
    <col min="10753" max="10753" width="15" style="11" customWidth="1"/>
    <col min="10754" max="10754" width="46.44140625" style="11" bestFit="1" customWidth="1"/>
    <col min="10755" max="10756" width="55.88671875" style="11" customWidth="1"/>
    <col min="10757" max="10760" width="15" style="11" customWidth="1"/>
    <col min="10761" max="10761" width="26.5546875" style="11" customWidth="1"/>
    <col min="10762" max="10762" width="26.6640625" style="11" customWidth="1"/>
    <col min="10763" max="10763" width="25" style="11" customWidth="1"/>
    <col min="10764" max="10764" width="20.44140625" style="11" customWidth="1"/>
    <col min="10765" max="10765" width="27.33203125" style="11" customWidth="1"/>
    <col min="10766" max="10766" width="17.6640625" style="11" customWidth="1"/>
    <col min="10767" max="11008" width="6.88671875" style="11"/>
    <col min="11009" max="11009" width="15" style="11" customWidth="1"/>
    <col min="11010" max="11010" width="46.44140625" style="11" bestFit="1" customWidth="1"/>
    <col min="11011" max="11012" width="55.88671875" style="11" customWidth="1"/>
    <col min="11013" max="11016" width="15" style="11" customWidth="1"/>
    <col min="11017" max="11017" width="26.5546875" style="11" customWidth="1"/>
    <col min="11018" max="11018" width="26.6640625" style="11" customWidth="1"/>
    <col min="11019" max="11019" width="25" style="11" customWidth="1"/>
    <col min="11020" max="11020" width="20.44140625" style="11" customWidth="1"/>
    <col min="11021" max="11021" width="27.33203125" style="11" customWidth="1"/>
    <col min="11022" max="11022" width="17.6640625" style="11" customWidth="1"/>
    <col min="11023" max="11264" width="6.88671875" style="11"/>
    <col min="11265" max="11265" width="15" style="11" customWidth="1"/>
    <col min="11266" max="11266" width="46.44140625" style="11" bestFit="1" customWidth="1"/>
    <col min="11267" max="11268" width="55.88671875" style="11" customWidth="1"/>
    <col min="11269" max="11272" width="15" style="11" customWidth="1"/>
    <col min="11273" max="11273" width="26.5546875" style="11" customWidth="1"/>
    <col min="11274" max="11274" width="26.6640625" style="11" customWidth="1"/>
    <col min="11275" max="11275" width="25" style="11" customWidth="1"/>
    <col min="11276" max="11276" width="20.44140625" style="11" customWidth="1"/>
    <col min="11277" max="11277" width="27.33203125" style="11" customWidth="1"/>
    <col min="11278" max="11278" width="17.6640625" style="11" customWidth="1"/>
    <col min="11279" max="11520" width="6.88671875" style="11"/>
    <col min="11521" max="11521" width="15" style="11" customWidth="1"/>
    <col min="11522" max="11522" width="46.44140625" style="11" bestFit="1" customWidth="1"/>
    <col min="11523" max="11524" width="55.88671875" style="11" customWidth="1"/>
    <col min="11525" max="11528" width="15" style="11" customWidth="1"/>
    <col min="11529" max="11529" width="26.5546875" style="11" customWidth="1"/>
    <col min="11530" max="11530" width="26.6640625" style="11" customWidth="1"/>
    <col min="11531" max="11531" width="25" style="11" customWidth="1"/>
    <col min="11532" max="11532" width="20.44140625" style="11" customWidth="1"/>
    <col min="11533" max="11533" width="27.33203125" style="11" customWidth="1"/>
    <col min="11534" max="11534" width="17.6640625" style="11" customWidth="1"/>
    <col min="11535" max="11776" width="6.88671875" style="11"/>
    <col min="11777" max="11777" width="15" style="11" customWidth="1"/>
    <col min="11778" max="11778" width="46.44140625" style="11" bestFit="1" customWidth="1"/>
    <col min="11779" max="11780" width="55.88671875" style="11" customWidth="1"/>
    <col min="11781" max="11784" width="15" style="11" customWidth="1"/>
    <col min="11785" max="11785" width="26.5546875" style="11" customWidth="1"/>
    <col min="11786" max="11786" width="26.6640625" style="11" customWidth="1"/>
    <col min="11787" max="11787" width="25" style="11" customWidth="1"/>
    <col min="11788" max="11788" width="20.44140625" style="11" customWidth="1"/>
    <col min="11789" max="11789" width="27.33203125" style="11" customWidth="1"/>
    <col min="11790" max="11790" width="17.6640625" style="11" customWidth="1"/>
    <col min="11791" max="12032" width="6.88671875" style="11"/>
    <col min="12033" max="12033" width="15" style="11" customWidth="1"/>
    <col min="12034" max="12034" width="46.44140625" style="11" bestFit="1" customWidth="1"/>
    <col min="12035" max="12036" width="55.88671875" style="11" customWidth="1"/>
    <col min="12037" max="12040" width="15" style="11" customWidth="1"/>
    <col min="12041" max="12041" width="26.5546875" style="11" customWidth="1"/>
    <col min="12042" max="12042" width="26.6640625" style="11" customWidth="1"/>
    <col min="12043" max="12043" width="25" style="11" customWidth="1"/>
    <col min="12044" max="12044" width="20.44140625" style="11" customWidth="1"/>
    <col min="12045" max="12045" width="27.33203125" style="11" customWidth="1"/>
    <col min="12046" max="12046" width="17.6640625" style="11" customWidth="1"/>
    <col min="12047" max="12288" width="6.88671875" style="11"/>
    <col min="12289" max="12289" width="15" style="11" customWidth="1"/>
    <col min="12290" max="12290" width="46.44140625" style="11" bestFit="1" customWidth="1"/>
    <col min="12291" max="12292" width="55.88671875" style="11" customWidth="1"/>
    <col min="12293" max="12296" width="15" style="11" customWidth="1"/>
    <col min="12297" max="12297" width="26.5546875" style="11" customWidth="1"/>
    <col min="12298" max="12298" width="26.6640625" style="11" customWidth="1"/>
    <col min="12299" max="12299" width="25" style="11" customWidth="1"/>
    <col min="12300" max="12300" width="20.44140625" style="11" customWidth="1"/>
    <col min="12301" max="12301" width="27.33203125" style="11" customWidth="1"/>
    <col min="12302" max="12302" width="17.6640625" style="11" customWidth="1"/>
    <col min="12303" max="12544" width="6.88671875" style="11"/>
    <col min="12545" max="12545" width="15" style="11" customWidth="1"/>
    <col min="12546" max="12546" width="46.44140625" style="11" bestFit="1" customWidth="1"/>
    <col min="12547" max="12548" width="55.88671875" style="11" customWidth="1"/>
    <col min="12549" max="12552" width="15" style="11" customWidth="1"/>
    <col min="12553" max="12553" width="26.5546875" style="11" customWidth="1"/>
    <col min="12554" max="12554" width="26.6640625" style="11" customWidth="1"/>
    <col min="12555" max="12555" width="25" style="11" customWidth="1"/>
    <col min="12556" max="12556" width="20.44140625" style="11" customWidth="1"/>
    <col min="12557" max="12557" width="27.33203125" style="11" customWidth="1"/>
    <col min="12558" max="12558" width="17.6640625" style="11" customWidth="1"/>
    <col min="12559" max="12800" width="6.88671875" style="11"/>
    <col min="12801" max="12801" width="15" style="11" customWidth="1"/>
    <col min="12802" max="12802" width="46.44140625" style="11" bestFit="1" customWidth="1"/>
    <col min="12803" max="12804" width="55.88671875" style="11" customWidth="1"/>
    <col min="12805" max="12808" width="15" style="11" customWidth="1"/>
    <col min="12809" max="12809" width="26.5546875" style="11" customWidth="1"/>
    <col min="12810" max="12810" width="26.6640625" style="11" customWidth="1"/>
    <col min="12811" max="12811" width="25" style="11" customWidth="1"/>
    <col min="12812" max="12812" width="20.44140625" style="11" customWidth="1"/>
    <col min="12813" max="12813" width="27.33203125" style="11" customWidth="1"/>
    <col min="12814" max="12814" width="17.6640625" style="11" customWidth="1"/>
    <col min="12815" max="13056" width="6.88671875" style="11"/>
    <col min="13057" max="13057" width="15" style="11" customWidth="1"/>
    <col min="13058" max="13058" width="46.44140625" style="11" bestFit="1" customWidth="1"/>
    <col min="13059" max="13060" width="55.88671875" style="11" customWidth="1"/>
    <col min="13061" max="13064" width="15" style="11" customWidth="1"/>
    <col min="13065" max="13065" width="26.5546875" style="11" customWidth="1"/>
    <col min="13066" max="13066" width="26.6640625" style="11" customWidth="1"/>
    <col min="13067" max="13067" width="25" style="11" customWidth="1"/>
    <col min="13068" max="13068" width="20.44140625" style="11" customWidth="1"/>
    <col min="13069" max="13069" width="27.33203125" style="11" customWidth="1"/>
    <col min="13070" max="13070" width="17.6640625" style="11" customWidth="1"/>
    <col min="13071" max="13312" width="6.88671875" style="11"/>
    <col min="13313" max="13313" width="15" style="11" customWidth="1"/>
    <col min="13314" max="13314" width="46.44140625" style="11" bestFit="1" customWidth="1"/>
    <col min="13315" max="13316" width="55.88671875" style="11" customWidth="1"/>
    <col min="13317" max="13320" width="15" style="11" customWidth="1"/>
    <col min="13321" max="13321" width="26.5546875" style="11" customWidth="1"/>
    <col min="13322" max="13322" width="26.6640625" style="11" customWidth="1"/>
    <col min="13323" max="13323" width="25" style="11" customWidth="1"/>
    <col min="13324" max="13324" width="20.44140625" style="11" customWidth="1"/>
    <col min="13325" max="13325" width="27.33203125" style="11" customWidth="1"/>
    <col min="13326" max="13326" width="17.6640625" style="11" customWidth="1"/>
    <col min="13327" max="13568" width="6.88671875" style="11"/>
    <col min="13569" max="13569" width="15" style="11" customWidth="1"/>
    <col min="13570" max="13570" width="46.44140625" style="11" bestFit="1" customWidth="1"/>
    <col min="13571" max="13572" width="55.88671875" style="11" customWidth="1"/>
    <col min="13573" max="13576" width="15" style="11" customWidth="1"/>
    <col min="13577" max="13577" width="26.5546875" style="11" customWidth="1"/>
    <col min="13578" max="13578" width="26.6640625" style="11" customWidth="1"/>
    <col min="13579" max="13579" width="25" style="11" customWidth="1"/>
    <col min="13580" max="13580" width="20.44140625" style="11" customWidth="1"/>
    <col min="13581" max="13581" width="27.33203125" style="11" customWidth="1"/>
    <col min="13582" max="13582" width="17.6640625" style="11" customWidth="1"/>
    <col min="13583" max="13824" width="6.88671875" style="11"/>
    <col min="13825" max="13825" width="15" style="11" customWidth="1"/>
    <col min="13826" max="13826" width="46.44140625" style="11" bestFit="1" customWidth="1"/>
    <col min="13827" max="13828" width="55.88671875" style="11" customWidth="1"/>
    <col min="13829" max="13832" width="15" style="11" customWidth="1"/>
    <col min="13833" max="13833" width="26.5546875" style="11" customWidth="1"/>
    <col min="13834" max="13834" width="26.6640625" style="11" customWidth="1"/>
    <col min="13835" max="13835" width="25" style="11" customWidth="1"/>
    <col min="13836" max="13836" width="20.44140625" style="11" customWidth="1"/>
    <col min="13837" max="13837" width="27.33203125" style="11" customWidth="1"/>
    <col min="13838" max="13838" width="17.6640625" style="11" customWidth="1"/>
    <col min="13839" max="14080" width="6.88671875" style="11"/>
    <col min="14081" max="14081" width="15" style="11" customWidth="1"/>
    <col min="14082" max="14082" width="46.44140625" style="11" bestFit="1" customWidth="1"/>
    <col min="14083" max="14084" width="55.88671875" style="11" customWidth="1"/>
    <col min="14085" max="14088" width="15" style="11" customWidth="1"/>
    <col min="14089" max="14089" width="26.5546875" style="11" customWidth="1"/>
    <col min="14090" max="14090" width="26.6640625" style="11" customWidth="1"/>
    <col min="14091" max="14091" width="25" style="11" customWidth="1"/>
    <col min="14092" max="14092" width="20.44140625" style="11" customWidth="1"/>
    <col min="14093" max="14093" width="27.33203125" style="11" customWidth="1"/>
    <col min="14094" max="14094" width="17.6640625" style="11" customWidth="1"/>
    <col min="14095" max="14336" width="6.88671875" style="11"/>
    <col min="14337" max="14337" width="15" style="11" customWidth="1"/>
    <col min="14338" max="14338" width="46.44140625" style="11" bestFit="1" customWidth="1"/>
    <col min="14339" max="14340" width="55.88671875" style="11" customWidth="1"/>
    <col min="14341" max="14344" width="15" style="11" customWidth="1"/>
    <col min="14345" max="14345" width="26.5546875" style="11" customWidth="1"/>
    <col min="14346" max="14346" width="26.6640625" style="11" customWidth="1"/>
    <col min="14347" max="14347" width="25" style="11" customWidth="1"/>
    <col min="14348" max="14348" width="20.44140625" style="11" customWidth="1"/>
    <col min="14349" max="14349" width="27.33203125" style="11" customWidth="1"/>
    <col min="14350" max="14350" width="17.6640625" style="11" customWidth="1"/>
    <col min="14351" max="14592" width="6.88671875" style="11"/>
    <col min="14593" max="14593" width="15" style="11" customWidth="1"/>
    <col min="14594" max="14594" width="46.44140625" style="11" bestFit="1" customWidth="1"/>
    <col min="14595" max="14596" width="55.88671875" style="11" customWidth="1"/>
    <col min="14597" max="14600" width="15" style="11" customWidth="1"/>
    <col min="14601" max="14601" width="26.5546875" style="11" customWidth="1"/>
    <col min="14602" max="14602" width="26.6640625" style="11" customWidth="1"/>
    <col min="14603" max="14603" width="25" style="11" customWidth="1"/>
    <col min="14604" max="14604" width="20.44140625" style="11" customWidth="1"/>
    <col min="14605" max="14605" width="27.33203125" style="11" customWidth="1"/>
    <col min="14606" max="14606" width="17.6640625" style="11" customWidth="1"/>
    <col min="14607" max="14848" width="6.88671875" style="11"/>
    <col min="14849" max="14849" width="15" style="11" customWidth="1"/>
    <col min="14850" max="14850" width="46.44140625" style="11" bestFit="1" customWidth="1"/>
    <col min="14851" max="14852" width="55.88671875" style="11" customWidth="1"/>
    <col min="14853" max="14856" width="15" style="11" customWidth="1"/>
    <col min="14857" max="14857" width="26.5546875" style="11" customWidth="1"/>
    <col min="14858" max="14858" width="26.6640625" style="11" customWidth="1"/>
    <col min="14859" max="14859" width="25" style="11" customWidth="1"/>
    <col min="14860" max="14860" width="20.44140625" style="11" customWidth="1"/>
    <col min="14861" max="14861" width="27.33203125" style="11" customWidth="1"/>
    <col min="14862" max="14862" width="17.6640625" style="11" customWidth="1"/>
    <col min="14863" max="15104" width="6.88671875" style="11"/>
    <col min="15105" max="15105" width="15" style="11" customWidth="1"/>
    <col min="15106" max="15106" width="46.44140625" style="11" bestFit="1" customWidth="1"/>
    <col min="15107" max="15108" width="55.88671875" style="11" customWidth="1"/>
    <col min="15109" max="15112" width="15" style="11" customWidth="1"/>
    <col min="15113" max="15113" width="26.5546875" style="11" customWidth="1"/>
    <col min="15114" max="15114" width="26.6640625" style="11" customWidth="1"/>
    <col min="15115" max="15115" width="25" style="11" customWidth="1"/>
    <col min="15116" max="15116" width="20.44140625" style="11" customWidth="1"/>
    <col min="15117" max="15117" width="27.33203125" style="11" customWidth="1"/>
    <col min="15118" max="15118" width="17.6640625" style="11" customWidth="1"/>
    <col min="15119" max="15360" width="6.88671875" style="11"/>
    <col min="15361" max="15361" width="15" style="11" customWidth="1"/>
    <col min="15362" max="15362" width="46.44140625" style="11" bestFit="1" customWidth="1"/>
    <col min="15363" max="15364" width="55.88671875" style="11" customWidth="1"/>
    <col min="15365" max="15368" width="15" style="11" customWidth="1"/>
    <col min="15369" max="15369" width="26.5546875" style="11" customWidth="1"/>
    <col min="15370" max="15370" width="26.6640625" style="11" customWidth="1"/>
    <col min="15371" max="15371" width="25" style="11" customWidth="1"/>
    <col min="15372" max="15372" width="20.44140625" style="11" customWidth="1"/>
    <col min="15373" max="15373" width="27.33203125" style="11" customWidth="1"/>
    <col min="15374" max="15374" width="17.6640625" style="11" customWidth="1"/>
    <col min="15375" max="15616" width="6.88671875" style="11"/>
    <col min="15617" max="15617" width="15" style="11" customWidth="1"/>
    <col min="15618" max="15618" width="46.44140625" style="11" bestFit="1" customWidth="1"/>
    <col min="15619" max="15620" width="55.88671875" style="11" customWidth="1"/>
    <col min="15621" max="15624" width="15" style="11" customWidth="1"/>
    <col min="15625" max="15625" width="26.5546875" style="11" customWidth="1"/>
    <col min="15626" max="15626" width="26.6640625" style="11" customWidth="1"/>
    <col min="15627" max="15627" width="25" style="11" customWidth="1"/>
    <col min="15628" max="15628" width="20.44140625" style="11" customWidth="1"/>
    <col min="15629" max="15629" width="27.33203125" style="11" customWidth="1"/>
    <col min="15630" max="15630" width="17.6640625" style="11" customWidth="1"/>
    <col min="15631" max="15872" width="6.88671875" style="11"/>
    <col min="15873" max="15873" width="15" style="11" customWidth="1"/>
    <col min="15874" max="15874" width="46.44140625" style="11" bestFit="1" customWidth="1"/>
    <col min="15875" max="15876" width="55.88671875" style="11" customWidth="1"/>
    <col min="15877" max="15880" width="15" style="11" customWidth="1"/>
    <col min="15881" max="15881" width="26.5546875" style="11" customWidth="1"/>
    <col min="15882" max="15882" width="26.6640625" style="11" customWidth="1"/>
    <col min="15883" max="15883" width="25" style="11" customWidth="1"/>
    <col min="15884" max="15884" width="20.44140625" style="11" customWidth="1"/>
    <col min="15885" max="15885" width="27.33203125" style="11" customWidth="1"/>
    <col min="15886" max="15886" width="17.6640625" style="11" customWidth="1"/>
    <col min="15887" max="16128" width="6.88671875" style="11"/>
    <col min="16129" max="16129" width="15" style="11" customWidth="1"/>
    <col min="16130" max="16130" width="46.44140625" style="11" bestFit="1" customWidth="1"/>
    <col min="16131" max="16132" width="55.88671875" style="11" customWidth="1"/>
    <col min="16133" max="16136" width="15" style="11" customWidth="1"/>
    <col min="16137" max="16137" width="26.5546875" style="11" customWidth="1"/>
    <col min="16138" max="16138" width="26.6640625" style="11" customWidth="1"/>
    <col min="16139" max="16139" width="25" style="11" customWidth="1"/>
    <col min="16140" max="16140" width="20.44140625" style="11" customWidth="1"/>
    <col min="16141" max="16141" width="27.33203125" style="11" customWidth="1"/>
    <col min="16142" max="16142" width="17.6640625" style="11" customWidth="1"/>
    <col min="16143" max="16384" width="6.88671875" style="11"/>
  </cols>
  <sheetData>
    <row r="1" spans="1:14" ht="109.8" thickBot="1" x14ac:dyDescent="0.3">
      <c r="A1" s="90" t="s">
        <v>0</v>
      </c>
      <c r="B1" s="1" t="s">
        <v>1</v>
      </c>
      <c r="C1" s="91" t="s">
        <v>2</v>
      </c>
      <c r="D1" s="2" t="s">
        <v>383</v>
      </c>
      <c r="E1" s="92" t="s">
        <v>384</v>
      </c>
      <c r="F1" s="3" t="s">
        <v>385</v>
      </c>
      <c r="G1" s="93" t="s">
        <v>386</v>
      </c>
      <c r="H1" s="94" t="s">
        <v>196</v>
      </c>
      <c r="I1" s="95" t="s">
        <v>387</v>
      </c>
      <c r="J1" s="95" t="s">
        <v>388</v>
      </c>
      <c r="K1" s="95" t="s">
        <v>389</v>
      </c>
      <c r="L1" s="96" t="s">
        <v>390</v>
      </c>
      <c r="M1" s="97" t="s">
        <v>391</v>
      </c>
    </row>
    <row r="2" spans="1:14" x14ac:dyDescent="0.25">
      <c r="A2" s="5" t="s">
        <v>3</v>
      </c>
      <c r="B2" s="98" t="s">
        <v>180</v>
      </c>
      <c r="C2" s="99" t="s">
        <v>198</v>
      </c>
      <c r="D2" s="100" t="s">
        <v>199</v>
      </c>
      <c r="E2" s="101">
        <v>473</v>
      </c>
      <c r="F2" s="101">
        <v>485</v>
      </c>
      <c r="G2" s="102">
        <f>F2-E2</f>
        <v>12</v>
      </c>
      <c r="H2" s="103">
        <f>G2/E2</f>
        <v>2.5369978858350951E-2</v>
      </c>
      <c r="I2" s="104">
        <f>F2*84.67</f>
        <v>41064.950000000004</v>
      </c>
      <c r="J2" s="104">
        <f>E2*84.67*0.9</f>
        <v>36044.019000000008</v>
      </c>
      <c r="K2" s="104">
        <f>IF(I2-J2&lt;0,0,I2-J2)</f>
        <v>5020.9309999999969</v>
      </c>
      <c r="L2" s="105"/>
      <c r="M2" s="106">
        <f>ROUND(K2+L2,0)</f>
        <v>5021</v>
      </c>
      <c r="N2" s="107"/>
    </row>
    <row r="3" spans="1:14" x14ac:dyDescent="0.25">
      <c r="A3" s="6" t="s">
        <v>4</v>
      </c>
      <c r="B3" s="7" t="s">
        <v>169</v>
      </c>
      <c r="C3" s="108" t="s">
        <v>200</v>
      </c>
      <c r="D3" s="109" t="s">
        <v>201</v>
      </c>
      <c r="E3" s="101">
        <v>506</v>
      </c>
      <c r="F3" s="101">
        <v>520</v>
      </c>
      <c r="G3" s="110">
        <f t="shared" ref="G3:G66" si="0">F3-E3</f>
        <v>14</v>
      </c>
      <c r="H3" s="111">
        <f t="shared" ref="H3:H66" si="1">G3/E3</f>
        <v>2.766798418972332E-2</v>
      </c>
      <c r="I3" s="112">
        <f t="shared" ref="I3:I66" si="2">F3*84.67</f>
        <v>44028.4</v>
      </c>
      <c r="J3" s="112">
        <f t="shared" ref="J3:J66" si="3">E3*84.67*0.9</f>
        <v>38558.718000000008</v>
      </c>
      <c r="K3" s="112">
        <f t="shared" ref="K3:K66" si="4">IF(I3-J3&lt;0,0,I3-J3)</f>
        <v>5469.6819999999934</v>
      </c>
      <c r="L3" s="113"/>
      <c r="M3" s="106">
        <f t="shared" ref="M3:M66" si="5">ROUND(K3+L3,0)</f>
        <v>5470</v>
      </c>
      <c r="N3" s="107"/>
    </row>
    <row r="4" spans="1:14" x14ac:dyDescent="0.25">
      <c r="A4" s="6" t="s">
        <v>5</v>
      </c>
      <c r="B4" s="7" t="s">
        <v>310</v>
      </c>
      <c r="C4" s="108" t="s">
        <v>202</v>
      </c>
      <c r="D4" s="114" t="s">
        <v>203</v>
      </c>
      <c r="E4" s="101">
        <v>530</v>
      </c>
      <c r="F4" s="101">
        <v>530</v>
      </c>
      <c r="G4" s="115">
        <f t="shared" si="0"/>
        <v>0</v>
      </c>
      <c r="H4" s="111">
        <f t="shared" si="1"/>
        <v>0</v>
      </c>
      <c r="I4" s="112">
        <f t="shared" si="2"/>
        <v>44875.1</v>
      </c>
      <c r="J4" s="112">
        <f t="shared" si="3"/>
        <v>40387.589999999997</v>
      </c>
      <c r="K4" s="112">
        <f t="shared" si="4"/>
        <v>4487.510000000002</v>
      </c>
      <c r="L4" s="116"/>
      <c r="M4" s="106">
        <f t="shared" si="5"/>
        <v>4488</v>
      </c>
      <c r="N4" s="107"/>
    </row>
    <row r="5" spans="1:14" x14ac:dyDescent="0.25">
      <c r="A5" s="6" t="s">
        <v>6</v>
      </c>
      <c r="B5" s="7" t="s">
        <v>142</v>
      </c>
      <c r="C5" s="108" t="s">
        <v>204</v>
      </c>
      <c r="D5" s="109" t="s">
        <v>144</v>
      </c>
      <c r="E5" s="101">
        <v>584</v>
      </c>
      <c r="F5" s="101">
        <v>586</v>
      </c>
      <c r="G5" s="110">
        <f t="shared" si="0"/>
        <v>2</v>
      </c>
      <c r="H5" s="111">
        <f t="shared" si="1"/>
        <v>3.4246575342465752E-3</v>
      </c>
      <c r="I5" s="112">
        <f t="shared" si="2"/>
        <v>49616.62</v>
      </c>
      <c r="J5" s="112">
        <f t="shared" si="3"/>
        <v>44502.552000000003</v>
      </c>
      <c r="K5" s="112">
        <f t="shared" si="4"/>
        <v>5114.0679999999993</v>
      </c>
      <c r="L5" s="113"/>
      <c r="M5" s="106">
        <f t="shared" si="5"/>
        <v>5114</v>
      </c>
      <c r="N5" s="107"/>
    </row>
    <row r="6" spans="1:14" x14ac:dyDescent="0.25">
      <c r="A6" s="6" t="s">
        <v>7</v>
      </c>
      <c r="B6" s="7" t="s">
        <v>233</v>
      </c>
      <c r="C6" s="108" t="s">
        <v>205</v>
      </c>
      <c r="D6" s="109" t="s">
        <v>206</v>
      </c>
      <c r="E6" s="101">
        <v>783</v>
      </c>
      <c r="F6" s="101">
        <v>796</v>
      </c>
      <c r="G6" s="110">
        <f t="shared" si="0"/>
        <v>13</v>
      </c>
      <c r="H6" s="111">
        <f t="shared" si="1"/>
        <v>1.6602809706257982E-2</v>
      </c>
      <c r="I6" s="112">
        <f t="shared" si="2"/>
        <v>67397.320000000007</v>
      </c>
      <c r="J6" s="112">
        <f t="shared" si="3"/>
        <v>59666.949000000001</v>
      </c>
      <c r="K6" s="112">
        <f>IF(I6-J6&lt;0,0,I6-J6)</f>
        <v>7730.3710000000065</v>
      </c>
      <c r="L6" s="113"/>
      <c r="M6" s="106">
        <f t="shared" si="5"/>
        <v>7730</v>
      </c>
      <c r="N6" s="107"/>
    </row>
    <row r="7" spans="1:14" x14ac:dyDescent="0.25">
      <c r="A7" s="6" t="s">
        <v>8</v>
      </c>
      <c r="B7" s="7" t="s">
        <v>233</v>
      </c>
      <c r="C7" s="108" t="s">
        <v>205</v>
      </c>
      <c r="D7" s="109" t="s">
        <v>185</v>
      </c>
      <c r="E7" s="101">
        <v>408</v>
      </c>
      <c r="F7" s="101">
        <v>410</v>
      </c>
      <c r="G7" s="110">
        <f t="shared" si="0"/>
        <v>2</v>
      </c>
      <c r="H7" s="111">
        <f t="shared" si="1"/>
        <v>4.9019607843137254E-3</v>
      </c>
      <c r="I7" s="112">
        <f t="shared" si="2"/>
        <v>34714.699999999997</v>
      </c>
      <c r="J7" s="112">
        <f t="shared" si="3"/>
        <v>31090.824000000001</v>
      </c>
      <c r="K7" s="112">
        <f t="shared" si="4"/>
        <v>3623.8759999999966</v>
      </c>
      <c r="L7" s="113"/>
      <c r="M7" s="106">
        <f t="shared" si="5"/>
        <v>3624</v>
      </c>
      <c r="N7" s="107"/>
    </row>
    <row r="8" spans="1:14" x14ac:dyDescent="0.25">
      <c r="A8" s="6" t="s">
        <v>9</v>
      </c>
      <c r="B8" s="7" t="s">
        <v>154</v>
      </c>
      <c r="C8" s="108" t="s">
        <v>207</v>
      </c>
      <c r="D8" s="109" t="s">
        <v>208</v>
      </c>
      <c r="E8" s="101">
        <v>298</v>
      </c>
      <c r="F8" s="101">
        <v>296</v>
      </c>
      <c r="G8" s="117">
        <f t="shared" si="0"/>
        <v>-2</v>
      </c>
      <c r="H8" s="111">
        <f t="shared" si="1"/>
        <v>-6.7114093959731542E-3</v>
      </c>
      <c r="I8" s="112">
        <f t="shared" si="2"/>
        <v>25062.32</v>
      </c>
      <c r="J8" s="112">
        <f t="shared" si="3"/>
        <v>22708.493999999999</v>
      </c>
      <c r="K8" s="112">
        <f t="shared" si="4"/>
        <v>2353.8260000000009</v>
      </c>
      <c r="L8" s="113"/>
      <c r="M8" s="106">
        <f t="shared" si="5"/>
        <v>2354</v>
      </c>
      <c r="N8" s="107"/>
    </row>
    <row r="9" spans="1:14" x14ac:dyDescent="0.25">
      <c r="A9" s="6" t="s">
        <v>12</v>
      </c>
      <c r="B9" s="7" t="s">
        <v>356</v>
      </c>
      <c r="C9" s="108" t="s">
        <v>209</v>
      </c>
      <c r="D9" s="109" t="s">
        <v>210</v>
      </c>
      <c r="E9" s="101">
        <v>556</v>
      </c>
      <c r="F9" s="101">
        <v>549</v>
      </c>
      <c r="G9" s="117">
        <f t="shared" si="0"/>
        <v>-7</v>
      </c>
      <c r="H9" s="111">
        <f t="shared" si="1"/>
        <v>-1.2589928057553957E-2</v>
      </c>
      <c r="I9" s="112">
        <f t="shared" si="2"/>
        <v>46483.83</v>
      </c>
      <c r="J9" s="112">
        <f t="shared" si="3"/>
        <v>42368.868000000002</v>
      </c>
      <c r="K9" s="112">
        <f t="shared" si="4"/>
        <v>4114.9619999999995</v>
      </c>
      <c r="L9" s="113"/>
      <c r="M9" s="106">
        <f t="shared" si="5"/>
        <v>4115</v>
      </c>
      <c r="N9" s="107"/>
    </row>
    <row r="10" spans="1:14" x14ac:dyDescent="0.25">
      <c r="A10" s="6" t="s">
        <v>10</v>
      </c>
      <c r="B10" s="7" t="s">
        <v>356</v>
      </c>
      <c r="C10" s="108" t="s">
        <v>209</v>
      </c>
      <c r="D10" s="109" t="s">
        <v>211</v>
      </c>
      <c r="E10" s="101">
        <v>581</v>
      </c>
      <c r="F10" s="101">
        <v>588</v>
      </c>
      <c r="G10" s="110">
        <f t="shared" si="0"/>
        <v>7</v>
      </c>
      <c r="H10" s="111">
        <f t="shared" si="1"/>
        <v>1.2048192771084338E-2</v>
      </c>
      <c r="I10" s="112">
        <f t="shared" si="2"/>
        <v>49785.96</v>
      </c>
      <c r="J10" s="112">
        <f t="shared" si="3"/>
        <v>44273.943000000007</v>
      </c>
      <c r="K10" s="112">
        <f t="shared" si="4"/>
        <v>5512.0169999999925</v>
      </c>
      <c r="L10" s="113"/>
      <c r="M10" s="106">
        <f t="shared" si="5"/>
        <v>5512</v>
      </c>
      <c r="N10" s="107"/>
    </row>
    <row r="11" spans="1:14" x14ac:dyDescent="0.25">
      <c r="A11" s="6" t="s">
        <v>11</v>
      </c>
      <c r="B11" s="7" t="s">
        <v>356</v>
      </c>
      <c r="C11" s="108" t="s">
        <v>209</v>
      </c>
      <c r="D11" s="109" t="s">
        <v>212</v>
      </c>
      <c r="E11" s="101">
        <v>496</v>
      </c>
      <c r="F11" s="101">
        <v>504</v>
      </c>
      <c r="G11" s="110">
        <f t="shared" si="0"/>
        <v>8</v>
      </c>
      <c r="H11" s="111">
        <f t="shared" si="1"/>
        <v>1.6129032258064516E-2</v>
      </c>
      <c r="I11" s="112">
        <f t="shared" si="2"/>
        <v>42673.68</v>
      </c>
      <c r="J11" s="112">
        <f t="shared" si="3"/>
        <v>37796.688000000002</v>
      </c>
      <c r="K11" s="112">
        <f t="shared" si="4"/>
        <v>4876.9919999999984</v>
      </c>
      <c r="L11" s="113"/>
      <c r="M11" s="106">
        <f t="shared" si="5"/>
        <v>4877</v>
      </c>
      <c r="N11" s="107"/>
    </row>
    <row r="12" spans="1:14" x14ac:dyDescent="0.25">
      <c r="A12" s="6" t="s">
        <v>13</v>
      </c>
      <c r="B12" s="7" t="s">
        <v>347</v>
      </c>
      <c r="C12" s="108" t="s">
        <v>213</v>
      </c>
      <c r="D12" s="109" t="s">
        <v>214</v>
      </c>
      <c r="E12" s="101">
        <v>446</v>
      </c>
      <c r="F12" s="101">
        <v>454</v>
      </c>
      <c r="G12" s="110">
        <f t="shared" si="0"/>
        <v>8</v>
      </c>
      <c r="H12" s="111">
        <f t="shared" si="1"/>
        <v>1.7937219730941704E-2</v>
      </c>
      <c r="I12" s="112">
        <f t="shared" si="2"/>
        <v>38440.18</v>
      </c>
      <c r="J12" s="112">
        <f t="shared" si="3"/>
        <v>33986.538</v>
      </c>
      <c r="K12" s="112">
        <f t="shared" si="4"/>
        <v>4453.6419999999998</v>
      </c>
      <c r="L12" s="113"/>
      <c r="M12" s="106">
        <f t="shared" si="5"/>
        <v>4454</v>
      </c>
      <c r="N12" s="107"/>
    </row>
    <row r="13" spans="1:14" x14ac:dyDescent="0.25">
      <c r="A13" s="6" t="s">
        <v>14</v>
      </c>
      <c r="B13" s="7" t="s">
        <v>299</v>
      </c>
      <c r="C13" s="108" t="s">
        <v>215</v>
      </c>
      <c r="D13" s="109" t="s">
        <v>216</v>
      </c>
      <c r="E13" s="101">
        <v>720</v>
      </c>
      <c r="F13" s="101">
        <v>719</v>
      </c>
      <c r="G13" s="117">
        <f t="shared" si="0"/>
        <v>-1</v>
      </c>
      <c r="H13" s="111">
        <f t="shared" si="1"/>
        <v>-1.3888888888888889E-3</v>
      </c>
      <c r="I13" s="112">
        <f t="shared" si="2"/>
        <v>60877.73</v>
      </c>
      <c r="J13" s="112">
        <f t="shared" si="3"/>
        <v>54866.16</v>
      </c>
      <c r="K13" s="112">
        <f t="shared" si="4"/>
        <v>6011.57</v>
      </c>
      <c r="L13" s="113"/>
      <c r="M13" s="106">
        <f t="shared" si="5"/>
        <v>6012</v>
      </c>
      <c r="N13" s="107"/>
    </row>
    <row r="14" spans="1:14" x14ac:dyDescent="0.25">
      <c r="A14" s="6" t="s">
        <v>16</v>
      </c>
      <c r="B14" s="7" t="s">
        <v>217</v>
      </c>
      <c r="C14" s="108" t="s">
        <v>217</v>
      </c>
      <c r="D14" s="109" t="s">
        <v>218</v>
      </c>
      <c r="E14" s="101">
        <v>486</v>
      </c>
      <c r="F14" s="101">
        <v>502</v>
      </c>
      <c r="G14" s="110">
        <f t="shared" si="0"/>
        <v>16</v>
      </c>
      <c r="H14" s="111">
        <f t="shared" si="1"/>
        <v>3.292181069958848E-2</v>
      </c>
      <c r="I14" s="112">
        <f t="shared" si="2"/>
        <v>42504.340000000004</v>
      </c>
      <c r="J14" s="112">
        <f t="shared" si="3"/>
        <v>37034.658000000003</v>
      </c>
      <c r="K14" s="112">
        <f t="shared" si="4"/>
        <v>5469.6820000000007</v>
      </c>
      <c r="L14" s="113"/>
      <c r="M14" s="106">
        <f t="shared" si="5"/>
        <v>5470</v>
      </c>
      <c r="N14" s="107"/>
    </row>
    <row r="15" spans="1:14" x14ac:dyDescent="0.25">
      <c r="A15" s="6" t="s">
        <v>17</v>
      </c>
      <c r="B15" s="7" t="s">
        <v>217</v>
      </c>
      <c r="C15" s="108" t="s">
        <v>217</v>
      </c>
      <c r="D15" s="109" t="s">
        <v>219</v>
      </c>
      <c r="E15" s="101">
        <v>398</v>
      </c>
      <c r="F15" s="101">
        <v>391</v>
      </c>
      <c r="G15" s="117">
        <f t="shared" si="0"/>
        <v>-7</v>
      </c>
      <c r="H15" s="111">
        <f t="shared" si="1"/>
        <v>-1.7587939698492462E-2</v>
      </c>
      <c r="I15" s="112">
        <f t="shared" si="2"/>
        <v>33105.97</v>
      </c>
      <c r="J15" s="112">
        <f t="shared" si="3"/>
        <v>30328.794000000005</v>
      </c>
      <c r="K15" s="112">
        <f t="shared" si="4"/>
        <v>2777.1759999999958</v>
      </c>
      <c r="L15" s="113"/>
      <c r="M15" s="106">
        <f t="shared" si="5"/>
        <v>2777</v>
      </c>
      <c r="N15" s="107"/>
    </row>
    <row r="16" spans="1:14" x14ac:dyDescent="0.25">
      <c r="A16" s="6" t="s">
        <v>15</v>
      </c>
      <c r="B16" s="7" t="s">
        <v>217</v>
      </c>
      <c r="C16" s="108" t="s">
        <v>217</v>
      </c>
      <c r="D16" s="109" t="s">
        <v>220</v>
      </c>
      <c r="E16" s="101">
        <v>567</v>
      </c>
      <c r="F16" s="101">
        <v>558</v>
      </c>
      <c r="G16" s="117">
        <f t="shared" si="0"/>
        <v>-9</v>
      </c>
      <c r="H16" s="111">
        <f t="shared" si="1"/>
        <v>-1.5873015873015872E-2</v>
      </c>
      <c r="I16" s="112">
        <f t="shared" si="2"/>
        <v>47245.86</v>
      </c>
      <c r="J16" s="112">
        <f t="shared" si="3"/>
        <v>43207.101000000002</v>
      </c>
      <c r="K16" s="112">
        <f t="shared" si="4"/>
        <v>4038.7589999999982</v>
      </c>
      <c r="L16" s="113"/>
      <c r="M16" s="106">
        <f t="shared" si="5"/>
        <v>4039</v>
      </c>
      <c r="N16" s="107"/>
    </row>
    <row r="17" spans="1:14" x14ac:dyDescent="0.25">
      <c r="A17" s="6" t="s">
        <v>18</v>
      </c>
      <c r="B17" s="7" t="s">
        <v>180</v>
      </c>
      <c r="C17" s="108" t="s">
        <v>221</v>
      </c>
      <c r="D17" s="109" t="s">
        <v>222</v>
      </c>
      <c r="E17" s="101">
        <v>507</v>
      </c>
      <c r="F17" s="101">
        <v>515</v>
      </c>
      <c r="G17" s="110">
        <f t="shared" si="0"/>
        <v>8</v>
      </c>
      <c r="H17" s="111">
        <f t="shared" si="1"/>
        <v>1.5779092702169626E-2</v>
      </c>
      <c r="I17" s="112">
        <f t="shared" si="2"/>
        <v>43605.05</v>
      </c>
      <c r="J17" s="112">
        <f t="shared" si="3"/>
        <v>38634.921000000002</v>
      </c>
      <c r="K17" s="112">
        <f t="shared" si="4"/>
        <v>4970.1290000000008</v>
      </c>
      <c r="L17" s="113"/>
      <c r="M17" s="106">
        <f t="shared" si="5"/>
        <v>4970</v>
      </c>
      <c r="N17" s="107"/>
    </row>
    <row r="18" spans="1:14" x14ac:dyDescent="0.25">
      <c r="A18" s="6" t="s">
        <v>19</v>
      </c>
      <c r="B18" s="7" t="s">
        <v>145</v>
      </c>
      <c r="C18" s="108" t="s">
        <v>223</v>
      </c>
      <c r="D18" s="109" t="s">
        <v>147</v>
      </c>
      <c r="E18" s="101">
        <v>303</v>
      </c>
      <c r="F18" s="101">
        <v>318</v>
      </c>
      <c r="G18" s="110">
        <f t="shared" si="0"/>
        <v>15</v>
      </c>
      <c r="H18" s="111">
        <f t="shared" si="1"/>
        <v>4.9504950495049507E-2</v>
      </c>
      <c r="I18" s="112">
        <f t="shared" si="2"/>
        <v>26925.06</v>
      </c>
      <c r="J18" s="112">
        <f t="shared" si="3"/>
        <v>23089.509000000002</v>
      </c>
      <c r="K18" s="112">
        <f t="shared" si="4"/>
        <v>3835.5509999999995</v>
      </c>
      <c r="L18" s="113"/>
      <c r="M18" s="106">
        <f t="shared" si="5"/>
        <v>3836</v>
      </c>
      <c r="N18" s="107"/>
    </row>
    <row r="19" spans="1:14" x14ac:dyDescent="0.25">
      <c r="A19" s="6" t="s">
        <v>20</v>
      </c>
      <c r="B19" s="7" t="s">
        <v>310</v>
      </c>
      <c r="C19" s="108" t="s">
        <v>224</v>
      </c>
      <c r="D19" s="109" t="s">
        <v>225</v>
      </c>
      <c r="E19" s="101">
        <v>484</v>
      </c>
      <c r="F19" s="101">
        <v>487</v>
      </c>
      <c r="G19" s="110">
        <f t="shared" si="0"/>
        <v>3</v>
      </c>
      <c r="H19" s="111">
        <f t="shared" si="1"/>
        <v>6.1983471074380167E-3</v>
      </c>
      <c r="I19" s="112">
        <f t="shared" si="2"/>
        <v>41234.29</v>
      </c>
      <c r="J19" s="112">
        <f t="shared" si="3"/>
        <v>36882.252</v>
      </c>
      <c r="K19" s="112">
        <f t="shared" si="4"/>
        <v>4352.0380000000005</v>
      </c>
      <c r="L19" s="113"/>
      <c r="M19" s="106">
        <f t="shared" si="5"/>
        <v>4352</v>
      </c>
      <c r="N19" s="107"/>
    </row>
    <row r="20" spans="1:14" x14ac:dyDescent="0.25">
      <c r="A20" s="6" t="s">
        <v>22</v>
      </c>
      <c r="B20" s="7" t="s">
        <v>148</v>
      </c>
      <c r="C20" s="108" t="s">
        <v>148</v>
      </c>
      <c r="D20" s="114" t="s">
        <v>226</v>
      </c>
      <c r="E20" s="101">
        <v>629</v>
      </c>
      <c r="F20" s="101">
        <v>617</v>
      </c>
      <c r="G20" s="117">
        <f t="shared" si="0"/>
        <v>-12</v>
      </c>
      <c r="H20" s="111">
        <f t="shared" si="1"/>
        <v>-1.9077901430842606E-2</v>
      </c>
      <c r="I20" s="112">
        <f t="shared" si="2"/>
        <v>52241.39</v>
      </c>
      <c r="J20" s="112">
        <f t="shared" si="3"/>
        <v>47931.686999999998</v>
      </c>
      <c r="K20" s="112">
        <f t="shared" si="4"/>
        <v>4309.7030000000013</v>
      </c>
      <c r="L20" s="116"/>
      <c r="M20" s="106">
        <f t="shared" si="5"/>
        <v>4310</v>
      </c>
      <c r="N20" s="107"/>
    </row>
    <row r="21" spans="1:14" x14ac:dyDescent="0.25">
      <c r="A21" s="6" t="s">
        <v>24</v>
      </c>
      <c r="B21" s="7" t="s">
        <v>148</v>
      </c>
      <c r="C21" s="108" t="s">
        <v>148</v>
      </c>
      <c r="D21" s="109" t="s">
        <v>227</v>
      </c>
      <c r="E21" s="101">
        <v>867</v>
      </c>
      <c r="F21" s="101">
        <v>863</v>
      </c>
      <c r="G21" s="117">
        <f t="shared" si="0"/>
        <v>-4</v>
      </c>
      <c r="H21" s="111">
        <f t="shared" si="1"/>
        <v>-4.61361014994233E-3</v>
      </c>
      <c r="I21" s="112">
        <f t="shared" si="2"/>
        <v>73070.210000000006</v>
      </c>
      <c r="J21" s="112">
        <f t="shared" si="3"/>
        <v>66068.001000000004</v>
      </c>
      <c r="K21" s="112">
        <f t="shared" si="4"/>
        <v>7002.2090000000026</v>
      </c>
      <c r="L21" s="113"/>
      <c r="M21" s="106">
        <f t="shared" si="5"/>
        <v>7002</v>
      </c>
      <c r="N21" s="107"/>
    </row>
    <row r="22" spans="1:14" x14ac:dyDescent="0.25">
      <c r="A22" s="6" t="s">
        <v>23</v>
      </c>
      <c r="B22" s="7" t="s">
        <v>148</v>
      </c>
      <c r="C22" s="108" t="s">
        <v>148</v>
      </c>
      <c r="D22" s="109" t="s">
        <v>228</v>
      </c>
      <c r="E22" s="101">
        <v>677</v>
      </c>
      <c r="F22" s="101">
        <v>689</v>
      </c>
      <c r="G22" s="110">
        <f t="shared" si="0"/>
        <v>12</v>
      </c>
      <c r="H22" s="111">
        <f t="shared" si="1"/>
        <v>1.7725258493353029E-2</v>
      </c>
      <c r="I22" s="112">
        <f t="shared" si="2"/>
        <v>58337.630000000005</v>
      </c>
      <c r="J22" s="112">
        <f t="shared" si="3"/>
        <v>51589.431000000004</v>
      </c>
      <c r="K22" s="112">
        <f t="shared" si="4"/>
        <v>6748.1990000000005</v>
      </c>
      <c r="L22" s="113"/>
      <c r="M22" s="106">
        <f t="shared" si="5"/>
        <v>6748</v>
      </c>
      <c r="N22" s="107"/>
    </row>
    <row r="23" spans="1:14" x14ac:dyDescent="0.25">
      <c r="A23" s="6" t="s">
        <v>21</v>
      </c>
      <c r="B23" s="7" t="s">
        <v>148</v>
      </c>
      <c r="C23" s="108" t="s">
        <v>148</v>
      </c>
      <c r="D23" s="109" t="s">
        <v>229</v>
      </c>
      <c r="E23" s="101">
        <v>730</v>
      </c>
      <c r="F23" s="101">
        <v>716</v>
      </c>
      <c r="G23" s="117">
        <f t="shared" si="0"/>
        <v>-14</v>
      </c>
      <c r="H23" s="111">
        <f t="shared" si="1"/>
        <v>-1.9178082191780823E-2</v>
      </c>
      <c r="I23" s="112">
        <f t="shared" si="2"/>
        <v>60623.72</v>
      </c>
      <c r="J23" s="112">
        <f t="shared" si="3"/>
        <v>55628.19</v>
      </c>
      <c r="K23" s="112">
        <f t="shared" si="4"/>
        <v>4995.5299999999988</v>
      </c>
      <c r="L23" s="113"/>
      <c r="M23" s="106">
        <f t="shared" si="5"/>
        <v>4996</v>
      </c>
      <c r="N23" s="107"/>
    </row>
    <row r="24" spans="1:14" x14ac:dyDescent="0.25">
      <c r="A24" s="6" t="s">
        <v>25</v>
      </c>
      <c r="B24" s="7" t="s">
        <v>169</v>
      </c>
      <c r="C24" s="108" t="s">
        <v>230</v>
      </c>
      <c r="D24" s="118" t="s">
        <v>231</v>
      </c>
      <c r="E24" s="101">
        <v>613</v>
      </c>
      <c r="F24" s="101">
        <v>595</v>
      </c>
      <c r="G24" s="117">
        <f t="shared" si="0"/>
        <v>-18</v>
      </c>
      <c r="H24" s="111">
        <f t="shared" si="1"/>
        <v>-2.936378466557912E-2</v>
      </c>
      <c r="I24" s="112">
        <f t="shared" si="2"/>
        <v>50378.65</v>
      </c>
      <c r="J24" s="112">
        <f t="shared" si="3"/>
        <v>46712.438999999998</v>
      </c>
      <c r="K24" s="112">
        <f t="shared" si="4"/>
        <v>3666.211000000003</v>
      </c>
      <c r="L24" s="113"/>
      <c r="M24" s="106">
        <f t="shared" si="5"/>
        <v>3666</v>
      </c>
      <c r="N24" s="107"/>
    </row>
    <row r="25" spans="1:14" x14ac:dyDescent="0.25">
      <c r="A25" s="6" t="s">
        <v>27</v>
      </c>
      <c r="B25" s="7" t="s">
        <v>150</v>
      </c>
      <c r="C25" s="108" t="s">
        <v>150</v>
      </c>
      <c r="D25" s="109" t="s">
        <v>151</v>
      </c>
      <c r="E25" s="101">
        <v>506</v>
      </c>
      <c r="F25" s="101">
        <v>521</v>
      </c>
      <c r="G25" s="117">
        <f t="shared" si="0"/>
        <v>15</v>
      </c>
      <c r="H25" s="111">
        <f t="shared" si="1"/>
        <v>2.9644268774703556E-2</v>
      </c>
      <c r="I25" s="112">
        <f t="shared" si="2"/>
        <v>44113.07</v>
      </c>
      <c r="J25" s="112">
        <f t="shared" si="3"/>
        <v>38558.718000000008</v>
      </c>
      <c r="K25" s="112">
        <f t="shared" si="4"/>
        <v>5554.3519999999917</v>
      </c>
      <c r="L25" s="113"/>
      <c r="M25" s="106">
        <f t="shared" si="5"/>
        <v>5554</v>
      </c>
      <c r="N25" s="107"/>
    </row>
    <row r="26" spans="1:14" x14ac:dyDescent="0.25">
      <c r="A26" s="6" t="s">
        <v>26</v>
      </c>
      <c r="B26" s="7" t="s">
        <v>150</v>
      </c>
      <c r="C26" s="108" t="s">
        <v>150</v>
      </c>
      <c r="D26" s="109" t="s">
        <v>232</v>
      </c>
      <c r="E26" s="101">
        <v>562</v>
      </c>
      <c r="F26" s="101">
        <v>556</v>
      </c>
      <c r="G26" s="117">
        <f t="shared" si="0"/>
        <v>-6</v>
      </c>
      <c r="H26" s="111">
        <f t="shared" si="1"/>
        <v>-1.0676156583629894E-2</v>
      </c>
      <c r="I26" s="112">
        <f t="shared" si="2"/>
        <v>47076.520000000004</v>
      </c>
      <c r="J26" s="112">
        <f t="shared" si="3"/>
        <v>42826.086000000003</v>
      </c>
      <c r="K26" s="112">
        <f t="shared" si="4"/>
        <v>4250.4340000000011</v>
      </c>
      <c r="L26" s="113"/>
      <c r="M26" s="106">
        <f t="shared" si="5"/>
        <v>4250</v>
      </c>
      <c r="N26" s="107"/>
    </row>
    <row r="27" spans="1:14" x14ac:dyDescent="0.25">
      <c r="A27" s="6" t="s">
        <v>28</v>
      </c>
      <c r="B27" s="7" t="s">
        <v>233</v>
      </c>
      <c r="C27" s="108" t="s">
        <v>233</v>
      </c>
      <c r="D27" s="114" t="s">
        <v>234</v>
      </c>
      <c r="E27" s="101">
        <v>694</v>
      </c>
      <c r="F27" s="101">
        <v>731</v>
      </c>
      <c r="G27" s="110">
        <f t="shared" si="0"/>
        <v>37</v>
      </c>
      <c r="H27" s="111">
        <f t="shared" si="1"/>
        <v>5.3314121037463975E-2</v>
      </c>
      <c r="I27" s="112">
        <f t="shared" si="2"/>
        <v>61893.770000000004</v>
      </c>
      <c r="J27" s="112">
        <f t="shared" si="3"/>
        <v>52884.882000000005</v>
      </c>
      <c r="K27" s="112">
        <f t="shared" si="4"/>
        <v>9008.887999999999</v>
      </c>
      <c r="L27" s="116"/>
      <c r="M27" s="106">
        <f t="shared" si="5"/>
        <v>9009</v>
      </c>
      <c r="N27" s="107"/>
    </row>
    <row r="28" spans="1:14" x14ac:dyDescent="0.25">
      <c r="A28" s="6" t="s">
        <v>29</v>
      </c>
      <c r="B28" s="7" t="s">
        <v>233</v>
      </c>
      <c r="C28" s="108" t="s">
        <v>233</v>
      </c>
      <c r="D28" s="109" t="s">
        <v>235</v>
      </c>
      <c r="E28" s="101">
        <v>580</v>
      </c>
      <c r="F28" s="101">
        <v>582</v>
      </c>
      <c r="G28" s="110">
        <f t="shared" si="0"/>
        <v>2</v>
      </c>
      <c r="H28" s="111">
        <f t="shared" si="1"/>
        <v>3.4482758620689655E-3</v>
      </c>
      <c r="I28" s="112">
        <f t="shared" si="2"/>
        <v>49277.94</v>
      </c>
      <c r="J28" s="112">
        <f t="shared" si="3"/>
        <v>44197.74</v>
      </c>
      <c r="K28" s="112">
        <f t="shared" si="4"/>
        <v>5080.2000000000044</v>
      </c>
      <c r="L28" s="113"/>
      <c r="M28" s="106">
        <f t="shared" si="5"/>
        <v>5080</v>
      </c>
      <c r="N28" s="107"/>
    </row>
    <row r="29" spans="1:14" x14ac:dyDescent="0.25">
      <c r="A29" s="6" t="s">
        <v>30</v>
      </c>
      <c r="B29" s="7" t="s">
        <v>152</v>
      </c>
      <c r="C29" s="108" t="s">
        <v>152</v>
      </c>
      <c r="D29" s="109" t="s">
        <v>236</v>
      </c>
      <c r="E29" s="101">
        <v>668</v>
      </c>
      <c r="F29" s="101">
        <v>684</v>
      </c>
      <c r="G29" s="110">
        <f t="shared" si="0"/>
        <v>16</v>
      </c>
      <c r="H29" s="111">
        <f t="shared" si="1"/>
        <v>2.3952095808383235E-2</v>
      </c>
      <c r="I29" s="112">
        <f t="shared" si="2"/>
        <v>57914.28</v>
      </c>
      <c r="J29" s="112">
        <f t="shared" si="3"/>
        <v>50903.603999999999</v>
      </c>
      <c r="K29" s="112">
        <f t="shared" si="4"/>
        <v>7010.6759999999995</v>
      </c>
      <c r="L29" s="113"/>
      <c r="M29" s="106">
        <f t="shared" si="5"/>
        <v>7011</v>
      </c>
      <c r="N29" s="107"/>
    </row>
    <row r="30" spans="1:14" x14ac:dyDescent="0.25">
      <c r="A30" s="6" t="s">
        <v>31</v>
      </c>
      <c r="B30" s="7" t="s">
        <v>152</v>
      </c>
      <c r="C30" s="108" t="s">
        <v>152</v>
      </c>
      <c r="D30" s="109" t="s">
        <v>237</v>
      </c>
      <c r="E30" s="101">
        <v>497</v>
      </c>
      <c r="F30" s="101">
        <v>521</v>
      </c>
      <c r="G30" s="110">
        <f t="shared" si="0"/>
        <v>24</v>
      </c>
      <c r="H30" s="111">
        <f t="shared" si="1"/>
        <v>4.8289738430583498E-2</v>
      </c>
      <c r="I30" s="112">
        <f t="shared" si="2"/>
        <v>44113.07</v>
      </c>
      <c r="J30" s="112">
        <f t="shared" si="3"/>
        <v>37872.890999999996</v>
      </c>
      <c r="K30" s="112">
        <f t="shared" si="4"/>
        <v>6240.1790000000037</v>
      </c>
      <c r="L30" s="113"/>
      <c r="M30" s="106">
        <f t="shared" si="5"/>
        <v>6240</v>
      </c>
      <c r="N30" s="107"/>
    </row>
    <row r="31" spans="1:14" x14ac:dyDescent="0.25">
      <c r="A31" s="6" t="s">
        <v>32</v>
      </c>
      <c r="B31" s="7" t="s">
        <v>154</v>
      </c>
      <c r="C31" s="108" t="s">
        <v>155</v>
      </c>
      <c r="D31" s="109" t="s">
        <v>156</v>
      </c>
      <c r="E31" s="101">
        <v>586</v>
      </c>
      <c r="F31" s="101">
        <v>590</v>
      </c>
      <c r="G31" s="110">
        <f t="shared" si="0"/>
        <v>4</v>
      </c>
      <c r="H31" s="111">
        <f t="shared" si="1"/>
        <v>6.8259385665529011E-3</v>
      </c>
      <c r="I31" s="112">
        <f t="shared" si="2"/>
        <v>49955.3</v>
      </c>
      <c r="J31" s="112">
        <f t="shared" si="3"/>
        <v>44654.958000000006</v>
      </c>
      <c r="K31" s="112">
        <f t="shared" si="4"/>
        <v>5300.3419999999969</v>
      </c>
      <c r="L31" s="113"/>
      <c r="M31" s="106">
        <f t="shared" si="5"/>
        <v>5300</v>
      </c>
      <c r="N31" s="107"/>
    </row>
    <row r="32" spans="1:14" x14ac:dyDescent="0.25">
      <c r="A32" s="6" t="s">
        <v>33</v>
      </c>
      <c r="B32" s="7" t="s">
        <v>169</v>
      </c>
      <c r="C32" s="108" t="s">
        <v>238</v>
      </c>
      <c r="D32" s="109" t="s">
        <v>239</v>
      </c>
      <c r="E32" s="101">
        <v>609</v>
      </c>
      <c r="F32" s="101">
        <v>591</v>
      </c>
      <c r="G32" s="117">
        <f t="shared" si="0"/>
        <v>-18</v>
      </c>
      <c r="H32" s="111">
        <f t="shared" si="1"/>
        <v>-2.9556650246305417E-2</v>
      </c>
      <c r="I32" s="112">
        <f t="shared" si="2"/>
        <v>50039.97</v>
      </c>
      <c r="J32" s="112">
        <f t="shared" si="3"/>
        <v>46407.627</v>
      </c>
      <c r="K32" s="112">
        <f t="shared" si="4"/>
        <v>3632.3430000000008</v>
      </c>
      <c r="L32" s="113"/>
      <c r="M32" s="106">
        <f t="shared" si="5"/>
        <v>3632</v>
      </c>
      <c r="N32" s="107"/>
    </row>
    <row r="33" spans="1:14" x14ac:dyDescent="0.25">
      <c r="A33" s="6" t="s">
        <v>34</v>
      </c>
      <c r="B33" s="7" t="s">
        <v>150</v>
      </c>
      <c r="C33" s="108" t="s">
        <v>240</v>
      </c>
      <c r="D33" s="109" t="s">
        <v>241</v>
      </c>
      <c r="E33" s="101">
        <v>678</v>
      </c>
      <c r="F33" s="101">
        <v>668</v>
      </c>
      <c r="G33" s="117">
        <f t="shared" si="0"/>
        <v>-10</v>
      </c>
      <c r="H33" s="111">
        <f t="shared" si="1"/>
        <v>-1.4749262536873156E-2</v>
      </c>
      <c r="I33" s="112">
        <f t="shared" si="2"/>
        <v>56559.56</v>
      </c>
      <c r="J33" s="112">
        <f t="shared" si="3"/>
        <v>51665.634000000005</v>
      </c>
      <c r="K33" s="112">
        <f t="shared" si="4"/>
        <v>4893.9259999999922</v>
      </c>
      <c r="L33" s="119"/>
      <c r="M33" s="106">
        <f t="shared" si="5"/>
        <v>4894</v>
      </c>
      <c r="N33" s="107"/>
    </row>
    <row r="34" spans="1:14" x14ac:dyDescent="0.25">
      <c r="A34" s="6" t="s">
        <v>35</v>
      </c>
      <c r="B34" s="7" t="s">
        <v>257</v>
      </c>
      <c r="C34" s="108" t="s">
        <v>242</v>
      </c>
      <c r="D34" s="109" t="s">
        <v>243</v>
      </c>
      <c r="E34" s="101">
        <v>330</v>
      </c>
      <c r="F34" s="101">
        <v>327</v>
      </c>
      <c r="G34" s="117">
        <f t="shared" si="0"/>
        <v>-3</v>
      </c>
      <c r="H34" s="111">
        <f t="shared" si="1"/>
        <v>-9.0909090909090905E-3</v>
      </c>
      <c r="I34" s="112">
        <f t="shared" si="2"/>
        <v>27687.09</v>
      </c>
      <c r="J34" s="112">
        <f t="shared" si="3"/>
        <v>25146.99</v>
      </c>
      <c r="K34" s="112">
        <f t="shared" si="4"/>
        <v>2540.0999999999985</v>
      </c>
      <c r="L34" s="113"/>
      <c r="M34" s="106">
        <f t="shared" si="5"/>
        <v>2540</v>
      </c>
      <c r="N34" s="107"/>
    </row>
    <row r="35" spans="1:14" x14ac:dyDescent="0.25">
      <c r="A35" s="6" t="s">
        <v>37</v>
      </c>
      <c r="B35" s="7" t="s">
        <v>339</v>
      </c>
      <c r="C35" s="108" t="s">
        <v>244</v>
      </c>
      <c r="D35" s="114" t="s">
        <v>245</v>
      </c>
      <c r="E35" s="101">
        <v>697</v>
      </c>
      <c r="F35" s="101">
        <v>697</v>
      </c>
      <c r="G35" s="117">
        <f t="shared" si="0"/>
        <v>0</v>
      </c>
      <c r="H35" s="111">
        <f t="shared" si="1"/>
        <v>0</v>
      </c>
      <c r="I35" s="112">
        <f t="shared" si="2"/>
        <v>59014.99</v>
      </c>
      <c r="J35" s="112">
        <f t="shared" si="3"/>
        <v>53113.491000000002</v>
      </c>
      <c r="K35" s="112">
        <f t="shared" si="4"/>
        <v>5901.4989999999962</v>
      </c>
      <c r="L35" s="116"/>
      <c r="M35" s="106">
        <f t="shared" si="5"/>
        <v>5901</v>
      </c>
      <c r="N35" s="107"/>
    </row>
    <row r="36" spans="1:14" x14ac:dyDescent="0.25">
      <c r="A36" s="6" t="s">
        <v>36</v>
      </c>
      <c r="B36" s="7" t="s">
        <v>339</v>
      </c>
      <c r="C36" s="108" t="s">
        <v>244</v>
      </c>
      <c r="D36" s="181" t="s">
        <v>159</v>
      </c>
      <c r="E36" s="101">
        <v>543</v>
      </c>
      <c r="F36" s="101">
        <v>572</v>
      </c>
      <c r="G36" s="110">
        <f t="shared" si="0"/>
        <v>29</v>
      </c>
      <c r="H36" s="111">
        <f t="shared" si="1"/>
        <v>5.3406998158379376E-2</v>
      </c>
      <c r="I36" s="112">
        <f t="shared" si="2"/>
        <v>48431.24</v>
      </c>
      <c r="J36" s="112">
        <f t="shared" si="3"/>
        <v>41378.228999999999</v>
      </c>
      <c r="K36" s="112">
        <f t="shared" si="4"/>
        <v>7053.0109999999986</v>
      </c>
      <c r="L36" s="120"/>
      <c r="M36" s="106">
        <f t="shared" si="5"/>
        <v>7053</v>
      </c>
      <c r="N36" s="107"/>
    </row>
    <row r="37" spans="1:14" x14ac:dyDescent="0.25">
      <c r="A37" s="6" t="s">
        <v>38</v>
      </c>
      <c r="B37" s="7" t="s">
        <v>293</v>
      </c>
      <c r="C37" s="108" t="s">
        <v>246</v>
      </c>
      <c r="D37" s="109" t="s">
        <v>228</v>
      </c>
      <c r="E37" s="101">
        <v>769</v>
      </c>
      <c r="F37" s="101">
        <v>763</v>
      </c>
      <c r="G37" s="117">
        <f t="shared" si="0"/>
        <v>-6</v>
      </c>
      <c r="H37" s="111">
        <f t="shared" si="1"/>
        <v>-7.8023407022106634E-3</v>
      </c>
      <c r="I37" s="112">
        <f t="shared" si="2"/>
        <v>64603.21</v>
      </c>
      <c r="J37" s="112">
        <f t="shared" si="3"/>
        <v>58600.107000000004</v>
      </c>
      <c r="K37" s="112">
        <f t="shared" si="4"/>
        <v>6003.1029999999955</v>
      </c>
      <c r="L37" s="121"/>
      <c r="M37" s="106">
        <f t="shared" si="5"/>
        <v>6003</v>
      </c>
      <c r="N37" s="107"/>
    </row>
    <row r="38" spans="1:14" x14ac:dyDescent="0.25">
      <c r="A38" s="6" t="s">
        <v>39</v>
      </c>
      <c r="B38" s="7" t="s">
        <v>142</v>
      </c>
      <c r="C38" s="108" t="s">
        <v>247</v>
      </c>
      <c r="D38" s="109" t="s">
        <v>248</v>
      </c>
      <c r="E38" s="101">
        <v>517</v>
      </c>
      <c r="F38" s="101">
        <v>503</v>
      </c>
      <c r="G38" s="117">
        <f t="shared" si="0"/>
        <v>-14</v>
      </c>
      <c r="H38" s="111">
        <f t="shared" si="1"/>
        <v>-2.7079303675048357E-2</v>
      </c>
      <c r="I38" s="112">
        <f t="shared" si="2"/>
        <v>42589.01</v>
      </c>
      <c r="J38" s="112">
        <f t="shared" si="3"/>
        <v>39396.951000000001</v>
      </c>
      <c r="K38" s="112">
        <f t="shared" si="4"/>
        <v>3192.0590000000011</v>
      </c>
      <c r="L38" s="113"/>
      <c r="M38" s="106">
        <f t="shared" si="5"/>
        <v>3192</v>
      </c>
      <c r="N38" s="107"/>
    </row>
    <row r="39" spans="1:14" x14ac:dyDescent="0.25">
      <c r="A39" s="6" t="s">
        <v>40</v>
      </c>
      <c r="B39" s="7" t="s">
        <v>326</v>
      </c>
      <c r="C39" s="108" t="s">
        <v>249</v>
      </c>
      <c r="D39" s="109" t="s">
        <v>250</v>
      </c>
      <c r="E39" s="101">
        <v>398</v>
      </c>
      <c r="F39" s="101">
        <v>390</v>
      </c>
      <c r="G39" s="117">
        <f t="shared" si="0"/>
        <v>-8</v>
      </c>
      <c r="H39" s="111">
        <f t="shared" si="1"/>
        <v>-2.0100502512562814E-2</v>
      </c>
      <c r="I39" s="112">
        <f t="shared" si="2"/>
        <v>33021.300000000003</v>
      </c>
      <c r="J39" s="112">
        <f t="shared" si="3"/>
        <v>30328.794000000005</v>
      </c>
      <c r="K39" s="112">
        <f t="shared" si="4"/>
        <v>2692.5059999999976</v>
      </c>
      <c r="L39" s="113"/>
      <c r="M39" s="106">
        <f t="shared" si="5"/>
        <v>2693</v>
      </c>
      <c r="N39" s="107"/>
    </row>
    <row r="40" spans="1:14" x14ac:dyDescent="0.25">
      <c r="A40" s="6" t="s">
        <v>41</v>
      </c>
      <c r="B40" s="7" t="s">
        <v>169</v>
      </c>
      <c r="C40" s="108" t="s">
        <v>251</v>
      </c>
      <c r="D40" s="109" t="s">
        <v>252</v>
      </c>
      <c r="E40" s="101">
        <v>739</v>
      </c>
      <c r="F40" s="101">
        <v>755</v>
      </c>
      <c r="G40" s="110">
        <f t="shared" si="0"/>
        <v>16</v>
      </c>
      <c r="H40" s="111">
        <f t="shared" si="1"/>
        <v>2.165087956698241E-2</v>
      </c>
      <c r="I40" s="112">
        <f t="shared" si="2"/>
        <v>63925.85</v>
      </c>
      <c r="J40" s="112">
        <f t="shared" si="3"/>
        <v>56314.017000000007</v>
      </c>
      <c r="K40" s="112">
        <f t="shared" si="4"/>
        <v>7611.8329999999914</v>
      </c>
      <c r="L40" s="113"/>
      <c r="M40" s="106">
        <f t="shared" si="5"/>
        <v>7612</v>
      </c>
      <c r="N40" s="107"/>
    </row>
    <row r="41" spans="1:14" x14ac:dyDescent="0.25">
      <c r="A41" s="6" t="s">
        <v>42</v>
      </c>
      <c r="B41" s="7" t="s">
        <v>261</v>
      </c>
      <c r="C41" s="108" t="s">
        <v>253</v>
      </c>
      <c r="D41" s="109" t="s">
        <v>254</v>
      </c>
      <c r="E41" s="101">
        <v>580</v>
      </c>
      <c r="F41" s="101">
        <v>590</v>
      </c>
      <c r="G41" s="110">
        <f t="shared" si="0"/>
        <v>10</v>
      </c>
      <c r="H41" s="111">
        <f t="shared" si="1"/>
        <v>1.7241379310344827E-2</v>
      </c>
      <c r="I41" s="112">
        <f t="shared" si="2"/>
        <v>49955.3</v>
      </c>
      <c r="J41" s="112">
        <f t="shared" si="3"/>
        <v>44197.74</v>
      </c>
      <c r="K41" s="112">
        <f t="shared" si="4"/>
        <v>5757.5600000000049</v>
      </c>
      <c r="L41" s="113"/>
      <c r="M41" s="106">
        <f t="shared" si="5"/>
        <v>5758</v>
      </c>
      <c r="N41" s="107"/>
    </row>
    <row r="42" spans="1:14" x14ac:dyDescent="0.25">
      <c r="A42" s="6" t="s">
        <v>43</v>
      </c>
      <c r="B42" s="7" t="s">
        <v>152</v>
      </c>
      <c r="C42" s="108" t="s">
        <v>255</v>
      </c>
      <c r="D42" s="109" t="s">
        <v>256</v>
      </c>
      <c r="E42" s="101">
        <v>692</v>
      </c>
      <c r="F42" s="101">
        <v>685</v>
      </c>
      <c r="G42" s="117">
        <f t="shared" si="0"/>
        <v>-7</v>
      </c>
      <c r="H42" s="111">
        <f t="shared" si="1"/>
        <v>-1.0115606936416185E-2</v>
      </c>
      <c r="I42" s="112">
        <f t="shared" si="2"/>
        <v>57998.950000000004</v>
      </c>
      <c r="J42" s="112">
        <f t="shared" si="3"/>
        <v>52732.476000000002</v>
      </c>
      <c r="K42" s="112">
        <f t="shared" si="4"/>
        <v>5266.474000000002</v>
      </c>
      <c r="L42" s="113"/>
      <c r="M42" s="106">
        <f t="shared" si="5"/>
        <v>5266</v>
      </c>
      <c r="N42" s="107"/>
    </row>
    <row r="43" spans="1:14" x14ac:dyDescent="0.25">
      <c r="A43" s="6" t="s">
        <v>45</v>
      </c>
      <c r="B43" s="7" t="s">
        <v>257</v>
      </c>
      <c r="C43" s="108" t="s">
        <v>257</v>
      </c>
      <c r="D43" s="109" t="s">
        <v>162</v>
      </c>
      <c r="E43" s="101">
        <v>827</v>
      </c>
      <c r="F43" s="101">
        <v>818</v>
      </c>
      <c r="G43" s="117">
        <f t="shared" si="0"/>
        <v>-9</v>
      </c>
      <c r="H43" s="111">
        <f t="shared" si="1"/>
        <v>-1.0882708585247884E-2</v>
      </c>
      <c r="I43" s="112">
        <f t="shared" si="2"/>
        <v>69260.06</v>
      </c>
      <c r="J43" s="112">
        <f t="shared" si="3"/>
        <v>63019.881000000001</v>
      </c>
      <c r="K43" s="112">
        <f t="shared" si="4"/>
        <v>6240.1789999999964</v>
      </c>
      <c r="L43" s="113"/>
      <c r="M43" s="106">
        <f t="shared" si="5"/>
        <v>6240</v>
      </c>
      <c r="N43" s="107"/>
    </row>
    <row r="44" spans="1:14" x14ac:dyDescent="0.25">
      <c r="A44" s="6" t="s">
        <v>44</v>
      </c>
      <c r="B44" s="7" t="s">
        <v>257</v>
      </c>
      <c r="C44" s="108" t="s">
        <v>257</v>
      </c>
      <c r="D44" s="109" t="s">
        <v>258</v>
      </c>
      <c r="E44" s="101">
        <v>481</v>
      </c>
      <c r="F44" s="101">
        <v>456</v>
      </c>
      <c r="G44" s="117">
        <f t="shared" si="0"/>
        <v>-25</v>
      </c>
      <c r="H44" s="111">
        <f t="shared" si="1"/>
        <v>-5.1975051975051978E-2</v>
      </c>
      <c r="I44" s="112">
        <f t="shared" si="2"/>
        <v>38609.520000000004</v>
      </c>
      <c r="J44" s="112">
        <f t="shared" si="3"/>
        <v>36653.643000000004</v>
      </c>
      <c r="K44" s="112">
        <f t="shared" si="4"/>
        <v>1955.8770000000004</v>
      </c>
      <c r="L44" s="113"/>
      <c r="M44" s="106">
        <f t="shared" si="5"/>
        <v>1956</v>
      </c>
      <c r="N44" s="107"/>
    </row>
    <row r="45" spans="1:14" x14ac:dyDescent="0.25">
      <c r="A45" s="6" t="s">
        <v>46</v>
      </c>
      <c r="B45" s="7" t="s">
        <v>180</v>
      </c>
      <c r="C45" s="108" t="s">
        <v>180</v>
      </c>
      <c r="D45" s="109" t="s">
        <v>259</v>
      </c>
      <c r="E45" s="101">
        <v>912</v>
      </c>
      <c r="F45" s="101">
        <v>916</v>
      </c>
      <c r="G45" s="110">
        <f t="shared" si="0"/>
        <v>4</v>
      </c>
      <c r="H45" s="111">
        <f t="shared" si="1"/>
        <v>4.3859649122807015E-3</v>
      </c>
      <c r="I45" s="112">
        <f t="shared" si="2"/>
        <v>77557.72</v>
      </c>
      <c r="J45" s="112">
        <f t="shared" si="3"/>
        <v>69497.136000000013</v>
      </c>
      <c r="K45" s="112">
        <f t="shared" si="4"/>
        <v>8060.583999999988</v>
      </c>
      <c r="L45" s="113"/>
      <c r="M45" s="106">
        <f t="shared" si="5"/>
        <v>8061</v>
      </c>
      <c r="N45" s="107"/>
    </row>
    <row r="46" spans="1:14" x14ac:dyDescent="0.25">
      <c r="A46" s="6" t="s">
        <v>47</v>
      </c>
      <c r="B46" s="7" t="s">
        <v>180</v>
      </c>
      <c r="C46" s="108" t="s">
        <v>180</v>
      </c>
      <c r="D46" s="114" t="s">
        <v>260</v>
      </c>
      <c r="E46" s="101">
        <v>462</v>
      </c>
      <c r="F46" s="101">
        <v>466</v>
      </c>
      <c r="G46" s="110">
        <f t="shared" si="0"/>
        <v>4</v>
      </c>
      <c r="H46" s="111">
        <f t="shared" si="1"/>
        <v>8.658008658008658E-3</v>
      </c>
      <c r="I46" s="112">
        <f t="shared" si="2"/>
        <v>39456.22</v>
      </c>
      <c r="J46" s="112">
        <f t="shared" si="3"/>
        <v>35205.786</v>
      </c>
      <c r="K46" s="112">
        <f t="shared" si="4"/>
        <v>4250.4340000000011</v>
      </c>
      <c r="L46" s="116"/>
      <c r="M46" s="106">
        <f t="shared" si="5"/>
        <v>4250</v>
      </c>
      <c r="N46" s="122"/>
    </row>
    <row r="47" spans="1:14" x14ac:dyDescent="0.25">
      <c r="A47" s="6" t="s">
        <v>48</v>
      </c>
      <c r="B47" s="7" t="s">
        <v>261</v>
      </c>
      <c r="C47" s="108" t="s">
        <v>261</v>
      </c>
      <c r="D47" s="109" t="s">
        <v>262</v>
      </c>
      <c r="E47" s="101">
        <v>485</v>
      </c>
      <c r="F47" s="101">
        <v>478</v>
      </c>
      <c r="G47" s="117">
        <f t="shared" si="0"/>
        <v>-7</v>
      </c>
      <c r="H47" s="111">
        <f t="shared" si="1"/>
        <v>-1.443298969072165E-2</v>
      </c>
      <c r="I47" s="112">
        <f t="shared" si="2"/>
        <v>40472.26</v>
      </c>
      <c r="J47" s="112">
        <f t="shared" si="3"/>
        <v>36958.455000000002</v>
      </c>
      <c r="K47" s="112">
        <f t="shared" si="4"/>
        <v>3513.8050000000003</v>
      </c>
      <c r="L47" s="113"/>
      <c r="M47" s="106">
        <f t="shared" si="5"/>
        <v>3514</v>
      </c>
      <c r="N47" s="107"/>
    </row>
    <row r="48" spans="1:14" x14ac:dyDescent="0.25">
      <c r="A48" s="6" t="s">
        <v>49</v>
      </c>
      <c r="B48" s="7" t="s">
        <v>322</v>
      </c>
      <c r="C48" s="108" t="s">
        <v>263</v>
      </c>
      <c r="D48" s="109" t="s">
        <v>264</v>
      </c>
      <c r="E48" s="101">
        <v>551</v>
      </c>
      <c r="F48" s="101">
        <v>570</v>
      </c>
      <c r="G48" s="110">
        <f t="shared" si="0"/>
        <v>19</v>
      </c>
      <c r="H48" s="111">
        <f t="shared" si="1"/>
        <v>3.4482758620689655E-2</v>
      </c>
      <c r="I48" s="112">
        <f t="shared" si="2"/>
        <v>48261.9</v>
      </c>
      <c r="J48" s="112">
        <f t="shared" si="3"/>
        <v>41987.853000000003</v>
      </c>
      <c r="K48" s="112">
        <f>IF(I48-J48&lt;0,0,I48-J48)</f>
        <v>6274.0469999999987</v>
      </c>
      <c r="L48" s="113"/>
      <c r="M48" s="106">
        <f t="shared" si="5"/>
        <v>6274</v>
      </c>
      <c r="N48" s="107"/>
    </row>
    <row r="49" spans="1:14" x14ac:dyDescent="0.25">
      <c r="A49" s="6" t="s">
        <v>51</v>
      </c>
      <c r="B49" s="7" t="s">
        <v>265</v>
      </c>
      <c r="C49" s="108" t="s">
        <v>265</v>
      </c>
      <c r="D49" s="114" t="s">
        <v>266</v>
      </c>
      <c r="E49" s="101">
        <v>509</v>
      </c>
      <c r="F49" s="101">
        <v>512</v>
      </c>
      <c r="G49" s="110">
        <f t="shared" si="0"/>
        <v>3</v>
      </c>
      <c r="H49" s="111">
        <f t="shared" si="1"/>
        <v>5.893909626719057E-3</v>
      </c>
      <c r="I49" s="112">
        <f t="shared" si="2"/>
        <v>43351.040000000001</v>
      </c>
      <c r="J49" s="112">
        <f t="shared" si="3"/>
        <v>38787.326999999997</v>
      </c>
      <c r="K49" s="112">
        <f t="shared" si="4"/>
        <v>4563.7130000000034</v>
      </c>
      <c r="L49" s="116"/>
      <c r="M49" s="106">
        <f t="shared" si="5"/>
        <v>4564</v>
      </c>
      <c r="N49" s="107"/>
    </row>
    <row r="50" spans="1:14" x14ac:dyDescent="0.25">
      <c r="A50" s="6" t="s">
        <v>50</v>
      </c>
      <c r="B50" s="7" t="s">
        <v>265</v>
      </c>
      <c r="C50" s="108" t="s">
        <v>265</v>
      </c>
      <c r="D50" s="109" t="s">
        <v>267</v>
      </c>
      <c r="E50" s="101">
        <v>536</v>
      </c>
      <c r="F50" s="101">
        <v>522</v>
      </c>
      <c r="G50" s="117">
        <f t="shared" si="0"/>
        <v>-14</v>
      </c>
      <c r="H50" s="111">
        <f t="shared" si="1"/>
        <v>-2.6119402985074626E-2</v>
      </c>
      <c r="I50" s="112">
        <f t="shared" si="2"/>
        <v>44197.74</v>
      </c>
      <c r="J50" s="112">
        <f t="shared" si="3"/>
        <v>40844.808000000005</v>
      </c>
      <c r="K50" s="112">
        <f t="shared" si="4"/>
        <v>3352.9319999999934</v>
      </c>
      <c r="L50" s="113"/>
      <c r="M50" s="106">
        <f t="shared" si="5"/>
        <v>3353</v>
      </c>
      <c r="N50" s="107"/>
    </row>
    <row r="51" spans="1:14" x14ac:dyDescent="0.25">
      <c r="A51" s="6" t="s">
        <v>52</v>
      </c>
      <c r="B51" s="7" t="s">
        <v>322</v>
      </c>
      <c r="C51" s="108" t="s">
        <v>268</v>
      </c>
      <c r="D51" s="114" t="s">
        <v>269</v>
      </c>
      <c r="E51" s="101">
        <v>829</v>
      </c>
      <c r="F51" s="101">
        <v>828</v>
      </c>
      <c r="G51" s="117">
        <f t="shared" si="0"/>
        <v>-1</v>
      </c>
      <c r="H51" s="111">
        <f t="shared" si="1"/>
        <v>-1.2062726176115801E-3</v>
      </c>
      <c r="I51" s="112">
        <f t="shared" si="2"/>
        <v>70106.759999999995</v>
      </c>
      <c r="J51" s="112">
        <f t="shared" si="3"/>
        <v>63172.287000000011</v>
      </c>
      <c r="K51" s="112">
        <f t="shared" si="4"/>
        <v>6934.4729999999836</v>
      </c>
      <c r="L51" s="116"/>
      <c r="M51" s="106">
        <f t="shared" si="5"/>
        <v>6934</v>
      </c>
      <c r="N51" s="107"/>
    </row>
    <row r="52" spans="1:14" x14ac:dyDescent="0.25">
      <c r="A52" s="6" t="s">
        <v>54</v>
      </c>
      <c r="B52" s="7" t="s">
        <v>233</v>
      </c>
      <c r="C52" s="108" t="s">
        <v>165</v>
      </c>
      <c r="D52" s="109" t="s">
        <v>270</v>
      </c>
      <c r="E52" s="101">
        <v>458</v>
      </c>
      <c r="F52" s="101">
        <v>454</v>
      </c>
      <c r="G52" s="117">
        <f t="shared" si="0"/>
        <v>-4</v>
      </c>
      <c r="H52" s="111">
        <f t="shared" si="1"/>
        <v>-8.7336244541484712E-3</v>
      </c>
      <c r="I52" s="112">
        <f t="shared" si="2"/>
        <v>38440.18</v>
      </c>
      <c r="J52" s="112">
        <f t="shared" si="3"/>
        <v>34900.974000000002</v>
      </c>
      <c r="K52" s="112">
        <f t="shared" si="4"/>
        <v>3539.2059999999983</v>
      </c>
      <c r="L52" s="113"/>
      <c r="M52" s="106">
        <f t="shared" si="5"/>
        <v>3539</v>
      </c>
      <c r="N52" s="107"/>
    </row>
    <row r="53" spans="1:14" x14ac:dyDescent="0.25">
      <c r="A53" s="6" t="s">
        <v>53</v>
      </c>
      <c r="B53" s="7" t="s">
        <v>233</v>
      </c>
      <c r="C53" s="108" t="s">
        <v>165</v>
      </c>
      <c r="D53" s="114" t="s">
        <v>271</v>
      </c>
      <c r="E53" s="101">
        <v>361</v>
      </c>
      <c r="F53" s="101">
        <v>354</v>
      </c>
      <c r="G53" s="117">
        <f t="shared" si="0"/>
        <v>-7</v>
      </c>
      <c r="H53" s="111">
        <f t="shared" si="1"/>
        <v>-1.9390581717451522E-2</v>
      </c>
      <c r="I53" s="112">
        <f t="shared" si="2"/>
        <v>29973.18</v>
      </c>
      <c r="J53" s="112">
        <f t="shared" si="3"/>
        <v>27509.282999999999</v>
      </c>
      <c r="K53" s="112">
        <f t="shared" si="4"/>
        <v>2463.8970000000008</v>
      </c>
      <c r="L53" s="116"/>
      <c r="M53" s="106">
        <f t="shared" si="5"/>
        <v>2464</v>
      </c>
      <c r="N53" s="107"/>
    </row>
    <row r="54" spans="1:14" x14ac:dyDescent="0.25">
      <c r="A54" s="6" t="s">
        <v>55</v>
      </c>
      <c r="B54" s="7" t="s">
        <v>257</v>
      </c>
      <c r="C54" s="108" t="s">
        <v>272</v>
      </c>
      <c r="D54" s="109" t="s">
        <v>273</v>
      </c>
      <c r="E54" s="101">
        <v>474</v>
      </c>
      <c r="F54" s="101">
        <v>466</v>
      </c>
      <c r="G54" s="117">
        <f t="shared" si="0"/>
        <v>-8</v>
      </c>
      <c r="H54" s="111">
        <f t="shared" si="1"/>
        <v>-1.6877637130801686E-2</v>
      </c>
      <c r="I54" s="112">
        <f t="shared" si="2"/>
        <v>39456.22</v>
      </c>
      <c r="J54" s="112">
        <f t="shared" si="3"/>
        <v>36120.222000000002</v>
      </c>
      <c r="K54" s="112">
        <f t="shared" si="4"/>
        <v>3335.9979999999996</v>
      </c>
      <c r="L54" s="121"/>
      <c r="M54" s="106">
        <f t="shared" si="5"/>
        <v>3336</v>
      </c>
      <c r="N54" s="107"/>
    </row>
    <row r="55" spans="1:14" x14ac:dyDescent="0.25">
      <c r="A55" s="6" t="s">
        <v>56</v>
      </c>
      <c r="B55" s="7" t="s">
        <v>217</v>
      </c>
      <c r="C55" s="108" t="s">
        <v>274</v>
      </c>
      <c r="D55" s="109" t="s">
        <v>275</v>
      </c>
      <c r="E55" s="101">
        <v>542</v>
      </c>
      <c r="F55" s="101">
        <v>525</v>
      </c>
      <c r="G55" s="117">
        <f t="shared" si="0"/>
        <v>-17</v>
      </c>
      <c r="H55" s="111">
        <f t="shared" si="1"/>
        <v>-3.136531365313653E-2</v>
      </c>
      <c r="I55" s="112">
        <f t="shared" si="2"/>
        <v>44451.75</v>
      </c>
      <c r="J55" s="112">
        <f t="shared" si="3"/>
        <v>41302.025999999998</v>
      </c>
      <c r="K55" s="112">
        <f t="shared" si="4"/>
        <v>3149.724000000002</v>
      </c>
      <c r="L55" s="113"/>
      <c r="M55" s="106">
        <f t="shared" si="5"/>
        <v>3150</v>
      </c>
      <c r="N55" s="107"/>
    </row>
    <row r="56" spans="1:14" x14ac:dyDescent="0.25">
      <c r="A56" s="6" t="s">
        <v>57</v>
      </c>
      <c r="B56" s="7" t="s">
        <v>217</v>
      </c>
      <c r="C56" s="108" t="s">
        <v>274</v>
      </c>
      <c r="D56" s="109" t="s">
        <v>276</v>
      </c>
      <c r="E56" s="101">
        <v>416</v>
      </c>
      <c r="F56" s="101">
        <v>427</v>
      </c>
      <c r="G56" s="110">
        <f t="shared" si="0"/>
        <v>11</v>
      </c>
      <c r="H56" s="111">
        <f t="shared" si="1"/>
        <v>2.6442307692307692E-2</v>
      </c>
      <c r="I56" s="112">
        <f t="shared" si="2"/>
        <v>36154.090000000004</v>
      </c>
      <c r="J56" s="112">
        <f t="shared" si="3"/>
        <v>31700.448</v>
      </c>
      <c r="K56" s="112">
        <f t="shared" si="4"/>
        <v>4453.6420000000035</v>
      </c>
      <c r="L56" s="113"/>
      <c r="M56" s="106">
        <f t="shared" si="5"/>
        <v>4454</v>
      </c>
      <c r="N56" s="107"/>
    </row>
    <row r="57" spans="1:14" x14ac:dyDescent="0.25">
      <c r="A57" s="6" t="s">
        <v>58</v>
      </c>
      <c r="B57" s="7" t="s">
        <v>145</v>
      </c>
      <c r="C57" s="108" t="s">
        <v>277</v>
      </c>
      <c r="D57" s="109" t="s">
        <v>278</v>
      </c>
      <c r="E57" s="101">
        <v>515</v>
      </c>
      <c r="F57" s="101">
        <v>514</v>
      </c>
      <c r="G57" s="117">
        <f t="shared" si="0"/>
        <v>-1</v>
      </c>
      <c r="H57" s="111">
        <f t="shared" si="1"/>
        <v>-1.9417475728155339E-3</v>
      </c>
      <c r="I57" s="112">
        <f t="shared" si="2"/>
        <v>43520.38</v>
      </c>
      <c r="J57" s="112">
        <f t="shared" si="3"/>
        <v>39244.545000000006</v>
      </c>
      <c r="K57" s="112">
        <f t="shared" si="4"/>
        <v>4275.8349999999919</v>
      </c>
      <c r="L57" s="113"/>
      <c r="M57" s="106">
        <f t="shared" si="5"/>
        <v>4276</v>
      </c>
      <c r="N57" s="107"/>
    </row>
    <row r="58" spans="1:14" x14ac:dyDescent="0.25">
      <c r="A58" s="6" t="s">
        <v>59</v>
      </c>
      <c r="B58" s="7" t="s">
        <v>169</v>
      </c>
      <c r="C58" s="108" t="s">
        <v>279</v>
      </c>
      <c r="D58" s="109" t="s">
        <v>171</v>
      </c>
      <c r="E58" s="101">
        <v>722</v>
      </c>
      <c r="F58" s="101">
        <v>706</v>
      </c>
      <c r="G58" s="117">
        <f t="shared" si="0"/>
        <v>-16</v>
      </c>
      <c r="H58" s="111">
        <f t="shared" si="1"/>
        <v>-2.2160664819944598E-2</v>
      </c>
      <c r="I58" s="112">
        <f t="shared" si="2"/>
        <v>59777.020000000004</v>
      </c>
      <c r="J58" s="112">
        <f t="shared" si="3"/>
        <v>55018.565999999999</v>
      </c>
      <c r="K58" s="112">
        <f t="shared" si="4"/>
        <v>4758.4540000000052</v>
      </c>
      <c r="L58" s="113"/>
      <c r="M58" s="106">
        <f t="shared" si="5"/>
        <v>4758</v>
      </c>
      <c r="N58" s="107"/>
    </row>
    <row r="59" spans="1:14" x14ac:dyDescent="0.25">
      <c r="A59" s="6" t="s">
        <v>64</v>
      </c>
      <c r="B59" s="7" t="s">
        <v>280</v>
      </c>
      <c r="C59" s="108" t="s">
        <v>280</v>
      </c>
      <c r="D59" s="114" t="s">
        <v>281</v>
      </c>
      <c r="E59" s="101">
        <v>520</v>
      </c>
      <c r="F59" s="101">
        <v>526</v>
      </c>
      <c r="G59" s="110">
        <f t="shared" si="0"/>
        <v>6</v>
      </c>
      <c r="H59" s="111">
        <f t="shared" si="1"/>
        <v>1.1538461538461539E-2</v>
      </c>
      <c r="I59" s="112">
        <f t="shared" si="2"/>
        <v>44536.42</v>
      </c>
      <c r="J59" s="112">
        <f t="shared" si="3"/>
        <v>39625.560000000005</v>
      </c>
      <c r="K59" s="112">
        <f t="shared" si="4"/>
        <v>4910.8599999999933</v>
      </c>
      <c r="L59" s="116"/>
      <c r="M59" s="106">
        <f t="shared" si="5"/>
        <v>4911</v>
      </c>
      <c r="N59" s="107"/>
    </row>
    <row r="60" spans="1:14" x14ac:dyDescent="0.25">
      <c r="A60" s="6" t="s">
        <v>62</v>
      </c>
      <c r="B60" s="7" t="s">
        <v>280</v>
      </c>
      <c r="C60" s="108" t="s">
        <v>280</v>
      </c>
      <c r="D60" s="109" t="s">
        <v>282</v>
      </c>
      <c r="E60" s="101">
        <v>740</v>
      </c>
      <c r="F60" s="101">
        <v>706</v>
      </c>
      <c r="G60" s="117">
        <f t="shared" si="0"/>
        <v>-34</v>
      </c>
      <c r="H60" s="111">
        <f t="shared" si="1"/>
        <v>-4.5945945945945948E-2</v>
      </c>
      <c r="I60" s="112">
        <f t="shared" si="2"/>
        <v>59777.020000000004</v>
      </c>
      <c r="J60" s="112">
        <f t="shared" si="3"/>
        <v>56390.22</v>
      </c>
      <c r="K60" s="112">
        <f t="shared" si="4"/>
        <v>3386.8000000000029</v>
      </c>
      <c r="L60" s="113"/>
      <c r="M60" s="106">
        <f t="shared" si="5"/>
        <v>3387</v>
      </c>
      <c r="N60" s="107"/>
    </row>
    <row r="61" spans="1:14" x14ac:dyDescent="0.25">
      <c r="A61" s="6" t="s">
        <v>60</v>
      </c>
      <c r="B61" s="7" t="s">
        <v>280</v>
      </c>
      <c r="C61" s="108" t="s">
        <v>280</v>
      </c>
      <c r="D61" s="109" t="s">
        <v>283</v>
      </c>
      <c r="E61" s="101">
        <v>526</v>
      </c>
      <c r="F61" s="101">
        <v>500</v>
      </c>
      <c r="G61" s="117">
        <f t="shared" si="0"/>
        <v>-26</v>
      </c>
      <c r="H61" s="111">
        <f t="shared" si="1"/>
        <v>-4.9429657794676805E-2</v>
      </c>
      <c r="I61" s="112">
        <f t="shared" si="2"/>
        <v>42335</v>
      </c>
      <c r="J61" s="112">
        <f t="shared" si="3"/>
        <v>40082.777999999998</v>
      </c>
      <c r="K61" s="112">
        <f t="shared" si="4"/>
        <v>2252.2220000000016</v>
      </c>
      <c r="L61" s="113"/>
      <c r="M61" s="106">
        <f t="shared" si="5"/>
        <v>2252</v>
      </c>
      <c r="N61" s="107"/>
    </row>
    <row r="62" spans="1:14" x14ac:dyDescent="0.25">
      <c r="A62" s="6" t="s">
        <v>63</v>
      </c>
      <c r="B62" s="7" t="s">
        <v>280</v>
      </c>
      <c r="C62" s="108" t="s">
        <v>280</v>
      </c>
      <c r="D62" s="109" t="s">
        <v>284</v>
      </c>
      <c r="E62" s="101">
        <v>654</v>
      </c>
      <c r="F62" s="101">
        <v>648</v>
      </c>
      <c r="G62" s="117">
        <f t="shared" si="0"/>
        <v>-6</v>
      </c>
      <c r="H62" s="111">
        <f t="shared" si="1"/>
        <v>-9.1743119266055051E-3</v>
      </c>
      <c r="I62" s="112">
        <f t="shared" si="2"/>
        <v>54866.16</v>
      </c>
      <c r="J62" s="112">
        <f t="shared" si="3"/>
        <v>49836.762000000002</v>
      </c>
      <c r="K62" s="112">
        <f t="shared" si="4"/>
        <v>5029.398000000001</v>
      </c>
      <c r="L62" s="121"/>
      <c r="M62" s="106">
        <f t="shared" si="5"/>
        <v>5029</v>
      </c>
      <c r="N62" s="107"/>
    </row>
    <row r="63" spans="1:14" x14ac:dyDescent="0.25">
      <c r="A63" s="6" t="s">
        <v>61</v>
      </c>
      <c r="B63" s="7" t="s">
        <v>280</v>
      </c>
      <c r="C63" s="108" t="s">
        <v>280</v>
      </c>
      <c r="D63" s="109" t="s">
        <v>285</v>
      </c>
      <c r="E63" s="101">
        <v>607</v>
      </c>
      <c r="F63" s="101">
        <v>603</v>
      </c>
      <c r="G63" s="117">
        <f t="shared" si="0"/>
        <v>-4</v>
      </c>
      <c r="H63" s="111">
        <f t="shared" si="1"/>
        <v>-6.5897858319604614E-3</v>
      </c>
      <c r="I63" s="112">
        <f t="shared" si="2"/>
        <v>51056.01</v>
      </c>
      <c r="J63" s="112">
        <f t="shared" si="3"/>
        <v>46255.221000000005</v>
      </c>
      <c r="K63" s="112">
        <f t="shared" si="4"/>
        <v>4800.788999999997</v>
      </c>
      <c r="L63" s="121"/>
      <c r="M63" s="106">
        <f t="shared" si="5"/>
        <v>4801</v>
      </c>
      <c r="N63" s="107"/>
    </row>
    <row r="64" spans="1:14" x14ac:dyDescent="0.25">
      <c r="A64" s="6" t="s">
        <v>66</v>
      </c>
      <c r="B64" s="7" t="s">
        <v>347</v>
      </c>
      <c r="C64" s="108" t="s">
        <v>286</v>
      </c>
      <c r="D64" s="114" t="s">
        <v>174</v>
      </c>
      <c r="E64" s="101">
        <v>770</v>
      </c>
      <c r="F64" s="101">
        <v>763</v>
      </c>
      <c r="G64" s="117">
        <f t="shared" si="0"/>
        <v>-7</v>
      </c>
      <c r="H64" s="111">
        <f t="shared" si="1"/>
        <v>-9.0909090909090905E-3</v>
      </c>
      <c r="I64" s="112">
        <f t="shared" si="2"/>
        <v>64603.21</v>
      </c>
      <c r="J64" s="112">
        <f t="shared" si="3"/>
        <v>58676.310000000005</v>
      </c>
      <c r="K64" s="112">
        <f t="shared" si="4"/>
        <v>5926.8999999999942</v>
      </c>
      <c r="L64" s="123"/>
      <c r="M64" s="106">
        <f t="shared" si="5"/>
        <v>5927</v>
      </c>
      <c r="N64" s="107"/>
    </row>
    <row r="65" spans="1:14" x14ac:dyDescent="0.25">
      <c r="A65" s="6" t="s">
        <v>65</v>
      </c>
      <c r="B65" s="7" t="s">
        <v>347</v>
      </c>
      <c r="C65" s="108" t="s">
        <v>286</v>
      </c>
      <c r="D65" s="109" t="s">
        <v>287</v>
      </c>
      <c r="E65" s="101">
        <v>525</v>
      </c>
      <c r="F65" s="101">
        <v>519</v>
      </c>
      <c r="G65" s="117">
        <f t="shared" si="0"/>
        <v>-6</v>
      </c>
      <c r="H65" s="111">
        <f t="shared" si="1"/>
        <v>-1.1428571428571429E-2</v>
      </c>
      <c r="I65" s="112">
        <f t="shared" si="2"/>
        <v>43943.73</v>
      </c>
      <c r="J65" s="112">
        <f t="shared" si="3"/>
        <v>40006.575000000004</v>
      </c>
      <c r="K65" s="112">
        <f t="shared" si="4"/>
        <v>3937.1549999999988</v>
      </c>
      <c r="L65" s="113"/>
      <c r="M65" s="106">
        <f t="shared" si="5"/>
        <v>3937</v>
      </c>
      <c r="N65" s="107"/>
    </row>
    <row r="66" spans="1:14" x14ac:dyDescent="0.25">
      <c r="A66" s="6" t="s">
        <v>69</v>
      </c>
      <c r="B66" s="7" t="s">
        <v>288</v>
      </c>
      <c r="C66" s="108" t="s">
        <v>288</v>
      </c>
      <c r="D66" s="109" t="s">
        <v>289</v>
      </c>
      <c r="E66" s="101">
        <v>389</v>
      </c>
      <c r="F66" s="101">
        <v>392</v>
      </c>
      <c r="G66" s="110">
        <f t="shared" si="0"/>
        <v>3</v>
      </c>
      <c r="H66" s="111">
        <f t="shared" si="1"/>
        <v>7.7120822622107968E-3</v>
      </c>
      <c r="I66" s="112">
        <f t="shared" si="2"/>
        <v>33190.639999999999</v>
      </c>
      <c r="J66" s="112">
        <f t="shared" si="3"/>
        <v>29642.966999999997</v>
      </c>
      <c r="K66" s="112">
        <f t="shared" si="4"/>
        <v>3547.6730000000025</v>
      </c>
      <c r="L66" s="113"/>
      <c r="M66" s="106">
        <f t="shared" si="5"/>
        <v>3548</v>
      </c>
      <c r="N66" s="107"/>
    </row>
    <row r="67" spans="1:14" x14ac:dyDescent="0.25">
      <c r="A67" s="6" t="s">
        <v>67</v>
      </c>
      <c r="B67" s="7" t="s">
        <v>288</v>
      </c>
      <c r="C67" s="108" t="s">
        <v>288</v>
      </c>
      <c r="D67" s="109" t="s">
        <v>290</v>
      </c>
      <c r="E67" s="101">
        <v>324</v>
      </c>
      <c r="F67" s="101">
        <v>321</v>
      </c>
      <c r="G67" s="117">
        <f t="shared" ref="G67:G129" si="6">F67-E67</f>
        <v>-3</v>
      </c>
      <c r="H67" s="111">
        <f t="shared" ref="H67:H129" si="7">G67/E67</f>
        <v>-9.2592592592592587E-3</v>
      </c>
      <c r="I67" s="112">
        <f t="shared" ref="I67:I129" si="8">F67*84.67</f>
        <v>27179.07</v>
      </c>
      <c r="J67" s="112">
        <f t="shared" ref="J67:J129" si="9">E67*84.67*0.9</f>
        <v>24689.772000000001</v>
      </c>
      <c r="K67" s="112">
        <f t="shared" ref="K67:K129" si="10">IF(I67-J67&lt;0,0,I67-J67)</f>
        <v>2489.2979999999989</v>
      </c>
      <c r="L67" s="113"/>
      <c r="M67" s="106">
        <f t="shared" ref="M67:M129" si="11">ROUND(K67+L67,0)</f>
        <v>2489</v>
      </c>
      <c r="N67" s="107"/>
    </row>
    <row r="68" spans="1:14" x14ac:dyDescent="0.25">
      <c r="A68" s="6" t="s">
        <v>70</v>
      </c>
      <c r="B68" s="7" t="s">
        <v>288</v>
      </c>
      <c r="C68" s="108" t="s">
        <v>288</v>
      </c>
      <c r="D68" s="109" t="s">
        <v>291</v>
      </c>
      <c r="E68" s="101">
        <v>748</v>
      </c>
      <c r="F68" s="101">
        <v>772</v>
      </c>
      <c r="G68" s="117">
        <f t="shared" si="6"/>
        <v>24</v>
      </c>
      <c r="H68" s="111">
        <f t="shared" si="7"/>
        <v>3.2085561497326207E-2</v>
      </c>
      <c r="I68" s="112">
        <f t="shared" si="8"/>
        <v>65365.24</v>
      </c>
      <c r="J68" s="112">
        <f t="shared" si="9"/>
        <v>56999.844000000005</v>
      </c>
      <c r="K68" s="112">
        <f t="shared" si="10"/>
        <v>8365.3959999999934</v>
      </c>
      <c r="L68" s="113"/>
      <c r="M68" s="106">
        <f t="shared" si="11"/>
        <v>8365</v>
      </c>
      <c r="N68" s="107"/>
    </row>
    <row r="69" spans="1:14" x14ac:dyDescent="0.25">
      <c r="A69" s="6" t="s">
        <v>68</v>
      </c>
      <c r="B69" s="7" t="s">
        <v>288</v>
      </c>
      <c r="C69" s="108" t="s">
        <v>288</v>
      </c>
      <c r="D69" s="181" t="s">
        <v>292</v>
      </c>
      <c r="E69" s="101">
        <v>684</v>
      </c>
      <c r="F69" s="101">
        <v>688</v>
      </c>
      <c r="G69" s="110">
        <f t="shared" si="6"/>
        <v>4</v>
      </c>
      <c r="H69" s="111">
        <f t="shared" si="7"/>
        <v>5.8479532163742687E-3</v>
      </c>
      <c r="I69" s="112">
        <f t="shared" si="8"/>
        <v>58252.959999999999</v>
      </c>
      <c r="J69" s="112">
        <f t="shared" si="9"/>
        <v>52122.851999999999</v>
      </c>
      <c r="K69" s="112">
        <f t="shared" si="10"/>
        <v>6130.1080000000002</v>
      </c>
      <c r="L69" s="113"/>
      <c r="M69" s="106">
        <f t="shared" si="11"/>
        <v>6130</v>
      </c>
      <c r="N69" s="107"/>
    </row>
    <row r="70" spans="1:14" x14ac:dyDescent="0.25">
      <c r="A70" s="6" t="s">
        <v>72</v>
      </c>
      <c r="B70" s="7" t="s">
        <v>293</v>
      </c>
      <c r="C70" s="108" t="s">
        <v>293</v>
      </c>
      <c r="D70" s="109" t="s">
        <v>294</v>
      </c>
      <c r="E70" s="101">
        <v>630</v>
      </c>
      <c r="F70" s="101">
        <v>605</v>
      </c>
      <c r="G70" s="117">
        <f t="shared" si="6"/>
        <v>-25</v>
      </c>
      <c r="H70" s="111">
        <f t="shared" si="7"/>
        <v>-3.968253968253968E-2</v>
      </c>
      <c r="I70" s="112">
        <f t="shared" si="8"/>
        <v>51225.35</v>
      </c>
      <c r="J70" s="112">
        <f t="shared" si="9"/>
        <v>48007.89</v>
      </c>
      <c r="K70" s="112">
        <f t="shared" si="10"/>
        <v>3217.4599999999991</v>
      </c>
      <c r="L70" s="121"/>
      <c r="M70" s="106">
        <f t="shared" si="11"/>
        <v>3217</v>
      </c>
      <c r="N70" s="107"/>
    </row>
    <row r="71" spans="1:14" x14ac:dyDescent="0.25">
      <c r="A71" s="6" t="s">
        <v>71</v>
      </c>
      <c r="B71" s="7" t="s">
        <v>293</v>
      </c>
      <c r="C71" s="108" t="s">
        <v>293</v>
      </c>
      <c r="D71" s="109" t="s">
        <v>295</v>
      </c>
      <c r="E71" s="101">
        <v>756</v>
      </c>
      <c r="F71" s="101">
        <v>776</v>
      </c>
      <c r="G71" s="110">
        <f t="shared" si="6"/>
        <v>20</v>
      </c>
      <c r="H71" s="111">
        <f t="shared" si="7"/>
        <v>2.6455026455026454E-2</v>
      </c>
      <c r="I71" s="112">
        <f t="shared" si="8"/>
        <v>65703.92</v>
      </c>
      <c r="J71" s="112">
        <f t="shared" si="9"/>
        <v>57609.468000000008</v>
      </c>
      <c r="K71" s="112">
        <f t="shared" si="10"/>
        <v>8094.4519999999902</v>
      </c>
      <c r="L71" s="113"/>
      <c r="M71" s="106">
        <f t="shared" si="11"/>
        <v>8094</v>
      </c>
      <c r="N71" s="107"/>
    </row>
    <row r="72" spans="1:14" x14ac:dyDescent="0.25">
      <c r="A72" s="6" t="s">
        <v>73</v>
      </c>
      <c r="B72" s="7" t="s">
        <v>233</v>
      </c>
      <c r="C72" s="108" t="s">
        <v>296</v>
      </c>
      <c r="D72" s="109" t="s">
        <v>297</v>
      </c>
      <c r="E72" s="101">
        <v>579</v>
      </c>
      <c r="F72" s="101">
        <v>569</v>
      </c>
      <c r="G72" s="117">
        <f t="shared" si="6"/>
        <v>-10</v>
      </c>
      <c r="H72" s="111">
        <f t="shared" si="7"/>
        <v>-1.7271157167530225E-2</v>
      </c>
      <c r="I72" s="112">
        <f t="shared" si="8"/>
        <v>48177.23</v>
      </c>
      <c r="J72" s="112">
        <f t="shared" si="9"/>
        <v>44121.537000000004</v>
      </c>
      <c r="K72" s="112">
        <f t="shared" si="10"/>
        <v>4055.6929999999993</v>
      </c>
      <c r="L72" s="113"/>
      <c r="M72" s="106">
        <f t="shared" si="11"/>
        <v>4056</v>
      </c>
      <c r="N72" s="107"/>
    </row>
    <row r="73" spans="1:14" x14ac:dyDescent="0.25">
      <c r="A73" s="6" t="s">
        <v>74</v>
      </c>
      <c r="B73" s="7" t="s">
        <v>233</v>
      </c>
      <c r="C73" s="108" t="s">
        <v>296</v>
      </c>
      <c r="D73" s="109" t="s">
        <v>298</v>
      </c>
      <c r="E73" s="101">
        <v>532</v>
      </c>
      <c r="F73" s="101">
        <v>541</v>
      </c>
      <c r="G73" s="110">
        <f t="shared" si="6"/>
        <v>9</v>
      </c>
      <c r="H73" s="111">
        <f t="shared" si="7"/>
        <v>1.6917293233082706E-2</v>
      </c>
      <c r="I73" s="112">
        <f t="shared" si="8"/>
        <v>45806.47</v>
      </c>
      <c r="J73" s="112">
        <f t="shared" si="9"/>
        <v>40539.996000000006</v>
      </c>
      <c r="K73" s="112">
        <f t="shared" si="10"/>
        <v>5266.4739999999947</v>
      </c>
      <c r="L73" s="113"/>
      <c r="M73" s="106">
        <f t="shared" si="11"/>
        <v>5266</v>
      </c>
      <c r="N73" s="107"/>
    </row>
    <row r="74" spans="1:14" x14ac:dyDescent="0.25">
      <c r="A74" s="6" t="s">
        <v>76</v>
      </c>
      <c r="B74" s="7" t="s">
        <v>299</v>
      </c>
      <c r="C74" s="108" t="s">
        <v>299</v>
      </c>
      <c r="D74" s="109" t="s">
        <v>300</v>
      </c>
      <c r="E74" s="101">
        <v>536</v>
      </c>
      <c r="F74" s="101">
        <v>541</v>
      </c>
      <c r="G74" s="110">
        <f t="shared" si="6"/>
        <v>5</v>
      </c>
      <c r="H74" s="111">
        <f t="shared" si="7"/>
        <v>9.3283582089552231E-3</v>
      </c>
      <c r="I74" s="112">
        <f t="shared" si="8"/>
        <v>45806.47</v>
      </c>
      <c r="J74" s="112">
        <f t="shared" si="9"/>
        <v>40844.808000000005</v>
      </c>
      <c r="K74" s="112">
        <f t="shared" si="10"/>
        <v>4961.6619999999966</v>
      </c>
      <c r="L74" s="113"/>
      <c r="M74" s="106">
        <f t="shared" si="11"/>
        <v>4962</v>
      </c>
      <c r="N74" s="107"/>
    </row>
    <row r="75" spans="1:14" x14ac:dyDescent="0.25">
      <c r="A75" s="6" t="s">
        <v>77</v>
      </c>
      <c r="B75" s="7" t="s">
        <v>299</v>
      </c>
      <c r="C75" s="108" t="s">
        <v>299</v>
      </c>
      <c r="D75" s="109" t="s">
        <v>301</v>
      </c>
      <c r="E75" s="101">
        <v>791</v>
      </c>
      <c r="F75" s="101">
        <v>766</v>
      </c>
      <c r="G75" s="117">
        <f t="shared" si="6"/>
        <v>-25</v>
      </c>
      <c r="H75" s="111">
        <f t="shared" si="7"/>
        <v>-3.1605562579013903E-2</v>
      </c>
      <c r="I75" s="112">
        <f t="shared" si="8"/>
        <v>64857.22</v>
      </c>
      <c r="J75" s="112">
        <f t="shared" si="9"/>
        <v>60276.573000000004</v>
      </c>
      <c r="K75" s="112">
        <f t="shared" si="10"/>
        <v>4580.6469999999972</v>
      </c>
      <c r="L75" s="113"/>
      <c r="M75" s="106">
        <f t="shared" si="11"/>
        <v>4581</v>
      </c>
      <c r="N75" s="107"/>
    </row>
    <row r="76" spans="1:14" x14ac:dyDescent="0.25">
      <c r="A76" s="6" t="s">
        <v>75</v>
      </c>
      <c r="B76" s="7" t="s">
        <v>299</v>
      </c>
      <c r="C76" s="108" t="s">
        <v>299</v>
      </c>
      <c r="D76" s="109" t="s">
        <v>302</v>
      </c>
      <c r="E76" s="101">
        <v>581</v>
      </c>
      <c r="F76" s="101">
        <v>557</v>
      </c>
      <c r="G76" s="117">
        <f t="shared" si="6"/>
        <v>-24</v>
      </c>
      <c r="H76" s="111">
        <f t="shared" si="7"/>
        <v>-4.1308089500860588E-2</v>
      </c>
      <c r="I76" s="112">
        <f t="shared" si="8"/>
        <v>47161.19</v>
      </c>
      <c r="J76" s="112">
        <f t="shared" si="9"/>
        <v>44273.943000000007</v>
      </c>
      <c r="K76" s="112">
        <f t="shared" si="10"/>
        <v>2887.2469999999958</v>
      </c>
      <c r="L76" s="113"/>
      <c r="M76" s="106">
        <f t="shared" si="11"/>
        <v>2887</v>
      </c>
      <c r="N76" s="107"/>
    </row>
    <row r="77" spans="1:14" x14ac:dyDescent="0.25">
      <c r="A77" s="6" t="s">
        <v>78</v>
      </c>
      <c r="B77" s="7" t="s">
        <v>169</v>
      </c>
      <c r="C77" s="108" t="s">
        <v>303</v>
      </c>
      <c r="D77" s="181" t="s">
        <v>304</v>
      </c>
      <c r="E77" s="101">
        <v>456</v>
      </c>
      <c r="F77" s="101">
        <v>452</v>
      </c>
      <c r="G77" s="117">
        <f t="shared" si="6"/>
        <v>-4</v>
      </c>
      <c r="H77" s="111">
        <f t="shared" si="7"/>
        <v>-8.771929824561403E-3</v>
      </c>
      <c r="I77" s="112">
        <f t="shared" si="8"/>
        <v>38270.840000000004</v>
      </c>
      <c r="J77" s="112">
        <f t="shared" si="9"/>
        <v>34748.568000000007</v>
      </c>
      <c r="K77" s="112">
        <f t="shared" si="10"/>
        <v>3522.2719999999972</v>
      </c>
      <c r="L77" s="113"/>
      <c r="M77" s="106">
        <f t="shared" si="11"/>
        <v>3522</v>
      </c>
      <c r="N77" s="107"/>
    </row>
    <row r="78" spans="1:14" x14ac:dyDescent="0.25">
      <c r="A78" s="6" t="s">
        <v>79</v>
      </c>
      <c r="B78" s="7" t="s">
        <v>310</v>
      </c>
      <c r="C78" s="108" t="s">
        <v>176</v>
      </c>
      <c r="D78" s="109" t="s">
        <v>177</v>
      </c>
      <c r="E78" s="101">
        <v>676</v>
      </c>
      <c r="F78" s="101">
        <v>676</v>
      </c>
      <c r="G78" s="115">
        <f>F78-E78</f>
        <v>0</v>
      </c>
      <c r="H78" s="111">
        <f>G78/E78</f>
        <v>0</v>
      </c>
      <c r="I78" s="112">
        <f t="shared" si="8"/>
        <v>57236.92</v>
      </c>
      <c r="J78" s="112">
        <f t="shared" si="9"/>
        <v>51513.228000000003</v>
      </c>
      <c r="K78" s="112">
        <f t="shared" si="10"/>
        <v>5723.6919999999955</v>
      </c>
      <c r="L78" s="113"/>
      <c r="M78" s="106">
        <f t="shared" si="11"/>
        <v>5724</v>
      </c>
      <c r="N78" s="107"/>
    </row>
    <row r="79" spans="1:14" x14ac:dyDescent="0.25">
      <c r="A79" s="6" t="s">
        <v>80</v>
      </c>
      <c r="B79" s="7" t="s">
        <v>152</v>
      </c>
      <c r="C79" s="108" t="s">
        <v>392</v>
      </c>
      <c r="D79" s="109" t="s">
        <v>307</v>
      </c>
      <c r="E79" s="101">
        <v>764</v>
      </c>
      <c r="F79" s="101">
        <v>758</v>
      </c>
      <c r="G79" s="117">
        <f t="shared" si="6"/>
        <v>-6</v>
      </c>
      <c r="H79" s="111">
        <f t="shared" si="7"/>
        <v>-7.8534031413612562E-3</v>
      </c>
      <c r="I79" s="112">
        <f t="shared" si="8"/>
        <v>64179.86</v>
      </c>
      <c r="J79" s="112">
        <f t="shared" si="9"/>
        <v>58219.092000000004</v>
      </c>
      <c r="K79" s="112">
        <f t="shared" si="10"/>
        <v>5960.7679999999964</v>
      </c>
      <c r="L79" s="113"/>
      <c r="M79" s="106">
        <f t="shared" si="11"/>
        <v>5961</v>
      </c>
      <c r="N79" s="107"/>
    </row>
    <row r="80" spans="1:14" x14ac:dyDescent="0.25">
      <c r="A80" s="6" t="s">
        <v>81</v>
      </c>
      <c r="B80" s="7" t="s">
        <v>339</v>
      </c>
      <c r="C80" s="108" t="s">
        <v>393</v>
      </c>
      <c r="D80" s="109" t="s">
        <v>309</v>
      </c>
      <c r="E80" s="101">
        <v>414</v>
      </c>
      <c r="F80" s="101">
        <v>405</v>
      </c>
      <c r="G80" s="117">
        <f t="shared" si="6"/>
        <v>-9</v>
      </c>
      <c r="H80" s="111">
        <f t="shared" si="7"/>
        <v>-2.1739130434782608E-2</v>
      </c>
      <c r="I80" s="112">
        <f t="shared" si="8"/>
        <v>34291.35</v>
      </c>
      <c r="J80" s="112">
        <f t="shared" si="9"/>
        <v>31548.041999999998</v>
      </c>
      <c r="K80" s="112">
        <f t="shared" si="10"/>
        <v>2743.3080000000009</v>
      </c>
      <c r="L80" s="113"/>
      <c r="M80" s="106">
        <f t="shared" si="11"/>
        <v>2743</v>
      </c>
      <c r="N80" s="107"/>
    </row>
    <row r="81" spans="1:14" x14ac:dyDescent="0.25">
      <c r="A81" s="6" t="s">
        <v>82</v>
      </c>
      <c r="B81" s="7" t="s">
        <v>310</v>
      </c>
      <c r="C81" s="108" t="s">
        <v>394</v>
      </c>
      <c r="D81" s="109" t="s">
        <v>179</v>
      </c>
      <c r="E81" s="101">
        <v>437</v>
      </c>
      <c r="F81" s="101">
        <v>436</v>
      </c>
      <c r="G81" s="117">
        <f t="shared" si="6"/>
        <v>-1</v>
      </c>
      <c r="H81" s="111">
        <f t="shared" si="7"/>
        <v>-2.2883295194508009E-3</v>
      </c>
      <c r="I81" s="112">
        <f t="shared" si="8"/>
        <v>36916.120000000003</v>
      </c>
      <c r="J81" s="112">
        <f t="shared" si="9"/>
        <v>33300.711000000003</v>
      </c>
      <c r="K81" s="112">
        <f t="shared" si="10"/>
        <v>3615.4089999999997</v>
      </c>
      <c r="L81" s="113"/>
      <c r="M81" s="106">
        <f t="shared" si="11"/>
        <v>3615</v>
      </c>
      <c r="N81" s="107"/>
    </row>
    <row r="82" spans="1:14" x14ac:dyDescent="0.25">
      <c r="A82" s="6" t="s">
        <v>83</v>
      </c>
      <c r="B82" s="7" t="s">
        <v>257</v>
      </c>
      <c r="C82" s="108" t="s">
        <v>395</v>
      </c>
      <c r="D82" s="109" t="s">
        <v>311</v>
      </c>
      <c r="E82" s="101">
        <v>716</v>
      </c>
      <c r="F82" s="101">
        <v>723</v>
      </c>
      <c r="G82" s="110">
        <f t="shared" si="6"/>
        <v>7</v>
      </c>
      <c r="H82" s="111">
        <f t="shared" si="7"/>
        <v>9.7765363128491621E-3</v>
      </c>
      <c r="I82" s="112">
        <f t="shared" si="8"/>
        <v>61216.41</v>
      </c>
      <c r="J82" s="112">
        <f t="shared" si="9"/>
        <v>54561.348000000005</v>
      </c>
      <c r="K82" s="112">
        <f t="shared" si="10"/>
        <v>6655.0619999999981</v>
      </c>
      <c r="L82" s="113"/>
      <c r="M82" s="106">
        <f t="shared" si="11"/>
        <v>6655</v>
      </c>
      <c r="N82" s="107"/>
    </row>
    <row r="83" spans="1:14" x14ac:dyDescent="0.25">
      <c r="A83" s="6" t="s">
        <v>84</v>
      </c>
      <c r="B83" s="7" t="s">
        <v>145</v>
      </c>
      <c r="C83" s="108" t="s">
        <v>396</v>
      </c>
      <c r="D83" s="109" t="s">
        <v>313</v>
      </c>
      <c r="E83" s="101">
        <v>749</v>
      </c>
      <c r="F83" s="101">
        <v>750</v>
      </c>
      <c r="G83" s="110">
        <f t="shared" si="6"/>
        <v>1</v>
      </c>
      <c r="H83" s="111">
        <f t="shared" si="7"/>
        <v>1.3351134846461949E-3</v>
      </c>
      <c r="I83" s="112">
        <f t="shared" si="8"/>
        <v>63502.5</v>
      </c>
      <c r="J83" s="112">
        <f t="shared" si="9"/>
        <v>57076.047000000006</v>
      </c>
      <c r="K83" s="112">
        <f t="shared" si="10"/>
        <v>6426.4529999999941</v>
      </c>
      <c r="L83" s="113"/>
      <c r="M83" s="106">
        <f t="shared" si="11"/>
        <v>6426</v>
      </c>
      <c r="N83" s="107"/>
    </row>
    <row r="84" spans="1:14" x14ac:dyDescent="0.25">
      <c r="A84" s="6" t="s">
        <v>85</v>
      </c>
      <c r="B84" s="7" t="s">
        <v>145</v>
      </c>
      <c r="C84" s="108" t="s">
        <v>396</v>
      </c>
      <c r="D84" s="109" t="s">
        <v>314</v>
      </c>
      <c r="E84" s="101">
        <v>493</v>
      </c>
      <c r="F84" s="101">
        <v>498</v>
      </c>
      <c r="G84" s="110">
        <f t="shared" si="6"/>
        <v>5</v>
      </c>
      <c r="H84" s="111">
        <f t="shared" si="7"/>
        <v>1.0141987829614604E-2</v>
      </c>
      <c r="I84" s="112">
        <f t="shared" si="8"/>
        <v>42165.66</v>
      </c>
      <c r="J84" s="112">
        <f t="shared" si="9"/>
        <v>37568.078999999998</v>
      </c>
      <c r="K84" s="112">
        <f t="shared" si="10"/>
        <v>4597.5810000000056</v>
      </c>
      <c r="L84" s="113"/>
      <c r="M84" s="106">
        <f t="shared" si="11"/>
        <v>4598</v>
      </c>
      <c r="N84" s="107"/>
    </row>
    <row r="85" spans="1:14" x14ac:dyDescent="0.25">
      <c r="A85" s="6" t="s">
        <v>86</v>
      </c>
      <c r="B85" s="7" t="s">
        <v>217</v>
      </c>
      <c r="C85" s="108" t="s">
        <v>396</v>
      </c>
      <c r="D85" s="109" t="s">
        <v>315</v>
      </c>
      <c r="E85" s="101">
        <v>425</v>
      </c>
      <c r="F85" s="101">
        <v>424</v>
      </c>
      <c r="G85" s="117">
        <f t="shared" si="6"/>
        <v>-1</v>
      </c>
      <c r="H85" s="111">
        <f t="shared" si="7"/>
        <v>-2.352941176470588E-3</v>
      </c>
      <c r="I85" s="112">
        <f t="shared" si="8"/>
        <v>35900.080000000002</v>
      </c>
      <c r="J85" s="112">
        <f t="shared" si="9"/>
        <v>32386.275000000001</v>
      </c>
      <c r="K85" s="112">
        <f t="shared" si="10"/>
        <v>3513.8050000000003</v>
      </c>
      <c r="L85" s="113"/>
      <c r="M85" s="106">
        <f t="shared" si="11"/>
        <v>3514</v>
      </c>
      <c r="N85" s="107"/>
    </row>
    <row r="86" spans="1:14" x14ac:dyDescent="0.25">
      <c r="A86" s="6" t="s">
        <v>87</v>
      </c>
      <c r="B86" s="7" t="s">
        <v>150</v>
      </c>
      <c r="C86" s="108" t="s">
        <v>397</v>
      </c>
      <c r="D86" s="109" t="s">
        <v>317</v>
      </c>
      <c r="E86" s="101">
        <v>446</v>
      </c>
      <c r="F86" s="101">
        <v>435</v>
      </c>
      <c r="G86" s="117">
        <f t="shared" si="6"/>
        <v>-11</v>
      </c>
      <c r="H86" s="111">
        <f t="shared" si="7"/>
        <v>-2.4663677130044841E-2</v>
      </c>
      <c r="I86" s="112">
        <f t="shared" si="8"/>
        <v>36831.450000000004</v>
      </c>
      <c r="J86" s="112">
        <f t="shared" si="9"/>
        <v>33986.538</v>
      </c>
      <c r="K86" s="112">
        <f t="shared" si="10"/>
        <v>2844.9120000000039</v>
      </c>
      <c r="L86" s="113"/>
      <c r="M86" s="106">
        <f t="shared" si="11"/>
        <v>2845</v>
      </c>
      <c r="N86" s="107"/>
    </row>
    <row r="87" spans="1:14" x14ac:dyDescent="0.25">
      <c r="A87" s="6" t="s">
        <v>88</v>
      </c>
      <c r="B87" s="7" t="s">
        <v>299</v>
      </c>
      <c r="C87" s="108" t="s">
        <v>398</v>
      </c>
      <c r="D87" s="109" t="s">
        <v>319</v>
      </c>
      <c r="E87" s="101">
        <v>592</v>
      </c>
      <c r="F87" s="101">
        <v>590</v>
      </c>
      <c r="G87" s="117">
        <f t="shared" si="6"/>
        <v>-2</v>
      </c>
      <c r="H87" s="111">
        <f t="shared" si="7"/>
        <v>-3.3783783783783786E-3</v>
      </c>
      <c r="I87" s="112">
        <f t="shared" si="8"/>
        <v>49955.3</v>
      </c>
      <c r="J87" s="112">
        <f t="shared" si="9"/>
        <v>45112.175999999999</v>
      </c>
      <c r="K87" s="112">
        <f t="shared" si="10"/>
        <v>4843.1240000000034</v>
      </c>
      <c r="L87" s="121"/>
      <c r="M87" s="106">
        <f t="shared" si="11"/>
        <v>4843</v>
      </c>
      <c r="N87" s="107"/>
    </row>
    <row r="88" spans="1:14" x14ac:dyDescent="0.25">
      <c r="A88" s="6" t="s">
        <v>89</v>
      </c>
      <c r="B88" s="7" t="s">
        <v>293</v>
      </c>
      <c r="C88" s="108" t="s">
        <v>399</v>
      </c>
      <c r="D88" s="114" t="s">
        <v>321</v>
      </c>
      <c r="E88" s="101">
        <v>684</v>
      </c>
      <c r="F88" s="101">
        <v>679</v>
      </c>
      <c r="G88" s="117">
        <f t="shared" si="6"/>
        <v>-5</v>
      </c>
      <c r="H88" s="111">
        <f t="shared" si="7"/>
        <v>-7.3099415204678359E-3</v>
      </c>
      <c r="I88" s="112">
        <f t="shared" si="8"/>
        <v>57490.93</v>
      </c>
      <c r="J88" s="112">
        <f t="shared" si="9"/>
        <v>52122.851999999999</v>
      </c>
      <c r="K88" s="112">
        <f t="shared" si="10"/>
        <v>5368.0780000000013</v>
      </c>
      <c r="L88" s="121"/>
      <c r="M88" s="106">
        <f t="shared" si="11"/>
        <v>5368</v>
      </c>
      <c r="N88" s="107"/>
    </row>
    <row r="89" spans="1:14" x14ac:dyDescent="0.25">
      <c r="A89" s="6" t="s">
        <v>91</v>
      </c>
      <c r="B89" s="7" t="s">
        <v>322</v>
      </c>
      <c r="C89" s="108" t="s">
        <v>400</v>
      </c>
      <c r="D89" s="109" t="s">
        <v>323</v>
      </c>
      <c r="E89" s="101">
        <v>663</v>
      </c>
      <c r="F89" s="101">
        <v>648</v>
      </c>
      <c r="G89" s="117">
        <f t="shared" si="6"/>
        <v>-15</v>
      </c>
      <c r="H89" s="111">
        <f t="shared" si="7"/>
        <v>-2.2624434389140271E-2</v>
      </c>
      <c r="I89" s="112">
        <f t="shared" si="8"/>
        <v>54866.16</v>
      </c>
      <c r="J89" s="112">
        <f t="shared" si="9"/>
        <v>50522.589</v>
      </c>
      <c r="K89" s="112">
        <f t="shared" si="10"/>
        <v>4343.5710000000036</v>
      </c>
      <c r="L89" s="113"/>
      <c r="M89" s="106">
        <f t="shared" si="11"/>
        <v>4344</v>
      </c>
      <c r="N89" s="107"/>
    </row>
    <row r="90" spans="1:14" x14ac:dyDescent="0.25">
      <c r="A90" s="6" t="s">
        <v>90</v>
      </c>
      <c r="B90" s="7" t="s">
        <v>322</v>
      </c>
      <c r="C90" s="108" t="s">
        <v>400</v>
      </c>
      <c r="D90" s="109" t="s">
        <v>324</v>
      </c>
      <c r="E90" s="101">
        <v>469</v>
      </c>
      <c r="F90" s="101">
        <v>483</v>
      </c>
      <c r="G90" s="110">
        <f t="shared" si="6"/>
        <v>14</v>
      </c>
      <c r="H90" s="111">
        <f t="shared" si="7"/>
        <v>2.9850746268656716E-2</v>
      </c>
      <c r="I90" s="112">
        <f t="shared" si="8"/>
        <v>40895.61</v>
      </c>
      <c r="J90" s="112">
        <f t="shared" si="9"/>
        <v>35739.207000000002</v>
      </c>
      <c r="K90" s="112">
        <f t="shared" si="10"/>
        <v>5156.4029999999984</v>
      </c>
      <c r="L90" s="113"/>
      <c r="M90" s="106">
        <f t="shared" si="11"/>
        <v>5156</v>
      </c>
      <c r="N90" s="107"/>
    </row>
    <row r="91" spans="1:14" x14ac:dyDescent="0.25">
      <c r="A91" s="6" t="s">
        <v>92</v>
      </c>
      <c r="B91" s="7" t="s">
        <v>180</v>
      </c>
      <c r="C91" s="108" t="s">
        <v>401</v>
      </c>
      <c r="D91" s="109" t="s">
        <v>182</v>
      </c>
      <c r="E91" s="101">
        <v>522</v>
      </c>
      <c r="F91" s="101">
        <v>537</v>
      </c>
      <c r="G91" s="110">
        <f t="shared" si="6"/>
        <v>15</v>
      </c>
      <c r="H91" s="111">
        <f t="shared" si="7"/>
        <v>2.8735632183908046E-2</v>
      </c>
      <c r="I91" s="112">
        <f t="shared" si="8"/>
        <v>45467.79</v>
      </c>
      <c r="J91" s="112">
        <f t="shared" si="9"/>
        <v>39777.966</v>
      </c>
      <c r="K91" s="112">
        <f t="shared" si="10"/>
        <v>5689.8240000000005</v>
      </c>
      <c r="L91" s="113"/>
      <c r="M91" s="106">
        <f t="shared" si="11"/>
        <v>5690</v>
      </c>
      <c r="N91" s="107"/>
    </row>
    <row r="92" spans="1:14" x14ac:dyDescent="0.25">
      <c r="A92" s="6" t="s">
        <v>93</v>
      </c>
      <c r="B92" s="7" t="s">
        <v>326</v>
      </c>
      <c r="C92" s="108" t="s">
        <v>402</v>
      </c>
      <c r="D92" s="109" t="s">
        <v>327</v>
      </c>
      <c r="E92" s="101">
        <v>807</v>
      </c>
      <c r="F92" s="101">
        <v>783</v>
      </c>
      <c r="G92" s="117">
        <f t="shared" si="6"/>
        <v>-24</v>
      </c>
      <c r="H92" s="111">
        <f t="shared" si="7"/>
        <v>-2.9739776951672861E-2</v>
      </c>
      <c r="I92" s="112">
        <f t="shared" si="8"/>
        <v>66296.61</v>
      </c>
      <c r="J92" s="112">
        <f t="shared" si="9"/>
        <v>61495.821000000004</v>
      </c>
      <c r="K92" s="112">
        <f t="shared" si="10"/>
        <v>4800.788999999997</v>
      </c>
      <c r="L92" s="113"/>
      <c r="M92" s="106">
        <f t="shared" si="11"/>
        <v>4801</v>
      </c>
      <c r="N92" s="107"/>
    </row>
    <row r="93" spans="1:14" x14ac:dyDescent="0.25">
      <c r="A93" s="6" t="s">
        <v>94</v>
      </c>
      <c r="B93" s="7" t="s">
        <v>326</v>
      </c>
      <c r="C93" s="108" t="s">
        <v>402</v>
      </c>
      <c r="D93" s="109" t="s">
        <v>328</v>
      </c>
      <c r="E93" s="101">
        <v>718</v>
      </c>
      <c r="F93" s="101">
        <v>725</v>
      </c>
      <c r="G93" s="110">
        <f t="shared" si="6"/>
        <v>7</v>
      </c>
      <c r="H93" s="111">
        <f t="shared" si="7"/>
        <v>9.7493036211699167E-3</v>
      </c>
      <c r="I93" s="112">
        <f t="shared" si="8"/>
        <v>61385.75</v>
      </c>
      <c r="J93" s="112">
        <f t="shared" si="9"/>
        <v>54713.754000000001</v>
      </c>
      <c r="K93" s="112">
        <f t="shared" si="10"/>
        <v>6671.9959999999992</v>
      </c>
      <c r="L93" s="113"/>
      <c r="M93" s="106">
        <f t="shared" si="11"/>
        <v>6672</v>
      </c>
      <c r="N93" s="107"/>
    </row>
    <row r="94" spans="1:14" x14ac:dyDescent="0.25">
      <c r="A94" s="6" t="s">
        <v>95</v>
      </c>
      <c r="B94" s="7" t="s">
        <v>326</v>
      </c>
      <c r="C94" s="108" t="s">
        <v>402</v>
      </c>
      <c r="D94" s="109" t="s">
        <v>329</v>
      </c>
      <c r="E94" s="101">
        <v>520</v>
      </c>
      <c r="F94" s="101">
        <v>534</v>
      </c>
      <c r="G94" s="110">
        <f t="shared" si="6"/>
        <v>14</v>
      </c>
      <c r="H94" s="111">
        <f t="shared" si="7"/>
        <v>2.6923076923076925E-2</v>
      </c>
      <c r="I94" s="112">
        <f t="shared" si="8"/>
        <v>45213.78</v>
      </c>
      <c r="J94" s="112">
        <f t="shared" si="9"/>
        <v>39625.560000000005</v>
      </c>
      <c r="K94" s="112">
        <f t="shared" si="10"/>
        <v>5588.2199999999939</v>
      </c>
      <c r="L94" s="113"/>
      <c r="M94" s="106">
        <f t="shared" si="11"/>
        <v>5588</v>
      </c>
      <c r="N94" s="107"/>
    </row>
    <row r="95" spans="1:14" x14ac:dyDescent="0.25">
      <c r="A95" s="6" t="s">
        <v>96</v>
      </c>
      <c r="B95" s="7" t="s">
        <v>142</v>
      </c>
      <c r="C95" s="108" t="s">
        <v>403</v>
      </c>
      <c r="D95" s="109" t="s">
        <v>330</v>
      </c>
      <c r="E95" s="101">
        <v>452</v>
      </c>
      <c r="F95" s="101">
        <v>458</v>
      </c>
      <c r="G95" s="110">
        <f t="shared" si="6"/>
        <v>6</v>
      </c>
      <c r="H95" s="111">
        <f t="shared" si="7"/>
        <v>1.3274336283185841E-2</v>
      </c>
      <c r="I95" s="112">
        <f t="shared" si="8"/>
        <v>38778.86</v>
      </c>
      <c r="J95" s="112">
        <f t="shared" si="9"/>
        <v>34443.756000000001</v>
      </c>
      <c r="K95" s="112">
        <f t="shared" si="10"/>
        <v>4335.1039999999994</v>
      </c>
      <c r="L95" s="113"/>
      <c r="M95" s="106">
        <f t="shared" si="11"/>
        <v>4335</v>
      </c>
      <c r="N95" s="107"/>
    </row>
    <row r="96" spans="1:14" x14ac:dyDescent="0.25">
      <c r="A96" s="6" t="s">
        <v>97</v>
      </c>
      <c r="B96" s="7" t="s">
        <v>142</v>
      </c>
      <c r="C96" s="108" t="s">
        <v>403</v>
      </c>
      <c r="D96" s="114" t="s">
        <v>331</v>
      </c>
      <c r="E96" s="101">
        <v>596</v>
      </c>
      <c r="F96" s="101">
        <v>587</v>
      </c>
      <c r="G96" s="117">
        <f t="shared" si="6"/>
        <v>-9</v>
      </c>
      <c r="H96" s="111">
        <f t="shared" si="7"/>
        <v>-1.5100671140939598E-2</v>
      </c>
      <c r="I96" s="112">
        <f t="shared" si="8"/>
        <v>49701.29</v>
      </c>
      <c r="J96" s="112">
        <f t="shared" si="9"/>
        <v>45416.987999999998</v>
      </c>
      <c r="K96" s="112">
        <f t="shared" si="10"/>
        <v>4284.3020000000033</v>
      </c>
      <c r="L96" s="116"/>
      <c r="M96" s="106">
        <f t="shared" si="11"/>
        <v>4284</v>
      </c>
      <c r="N96" s="107"/>
    </row>
    <row r="97" spans="1:14" x14ac:dyDescent="0.25">
      <c r="A97" s="6" t="s">
        <v>98</v>
      </c>
      <c r="B97" s="7" t="s">
        <v>142</v>
      </c>
      <c r="C97" s="108" t="s">
        <v>403</v>
      </c>
      <c r="D97" s="109" t="s">
        <v>332</v>
      </c>
      <c r="E97" s="101">
        <v>363</v>
      </c>
      <c r="F97" s="101">
        <v>365</v>
      </c>
      <c r="G97" s="110">
        <f t="shared" si="6"/>
        <v>2</v>
      </c>
      <c r="H97" s="111">
        <f t="shared" si="7"/>
        <v>5.5096418732782371E-3</v>
      </c>
      <c r="I97" s="112">
        <f t="shared" si="8"/>
        <v>30904.55</v>
      </c>
      <c r="J97" s="112">
        <f t="shared" si="9"/>
        <v>27661.688999999998</v>
      </c>
      <c r="K97" s="112">
        <f t="shared" si="10"/>
        <v>3242.8610000000008</v>
      </c>
      <c r="L97" s="113"/>
      <c r="M97" s="106">
        <f t="shared" si="11"/>
        <v>3243</v>
      </c>
      <c r="N97" s="107"/>
    </row>
    <row r="98" spans="1:14" x14ac:dyDescent="0.25">
      <c r="A98" s="6" t="s">
        <v>99</v>
      </c>
      <c r="B98" s="7" t="s">
        <v>152</v>
      </c>
      <c r="C98" s="108" t="s">
        <v>404</v>
      </c>
      <c r="D98" s="109" t="s">
        <v>278</v>
      </c>
      <c r="E98" s="101">
        <v>487</v>
      </c>
      <c r="F98" s="101">
        <v>492</v>
      </c>
      <c r="G98" s="110">
        <f t="shared" si="6"/>
        <v>5</v>
      </c>
      <c r="H98" s="111">
        <f t="shared" si="7"/>
        <v>1.0266940451745379E-2</v>
      </c>
      <c r="I98" s="112">
        <f t="shared" si="8"/>
        <v>41657.64</v>
      </c>
      <c r="J98" s="112">
        <f t="shared" si="9"/>
        <v>37110.861000000004</v>
      </c>
      <c r="K98" s="112">
        <f t="shared" si="10"/>
        <v>4546.778999999995</v>
      </c>
      <c r="L98" s="113"/>
      <c r="M98" s="106">
        <f t="shared" si="11"/>
        <v>4547</v>
      </c>
      <c r="N98" s="107"/>
    </row>
    <row r="99" spans="1:14" x14ac:dyDescent="0.25">
      <c r="A99" s="6" t="s">
        <v>101</v>
      </c>
      <c r="B99" s="7" t="s">
        <v>326</v>
      </c>
      <c r="C99" s="108" t="s">
        <v>405</v>
      </c>
      <c r="D99" s="109" t="s">
        <v>335</v>
      </c>
      <c r="E99" s="101">
        <v>755</v>
      </c>
      <c r="F99" s="101">
        <v>750</v>
      </c>
      <c r="G99" s="117">
        <f t="shared" si="6"/>
        <v>-5</v>
      </c>
      <c r="H99" s="111">
        <f t="shared" si="7"/>
        <v>-6.6225165562913907E-3</v>
      </c>
      <c r="I99" s="112">
        <f t="shared" si="8"/>
        <v>63502.5</v>
      </c>
      <c r="J99" s="112">
        <f t="shared" si="9"/>
        <v>57533.264999999999</v>
      </c>
      <c r="K99" s="112">
        <f t="shared" si="10"/>
        <v>5969.2350000000006</v>
      </c>
      <c r="L99" s="113"/>
      <c r="M99" s="106">
        <f t="shared" si="11"/>
        <v>5969</v>
      </c>
      <c r="N99" s="107"/>
    </row>
    <row r="100" spans="1:14" x14ac:dyDescent="0.25">
      <c r="A100" s="6" t="s">
        <v>100</v>
      </c>
      <c r="B100" s="7" t="s">
        <v>326</v>
      </c>
      <c r="C100" s="108" t="s">
        <v>405</v>
      </c>
      <c r="D100" s="109" t="s">
        <v>336</v>
      </c>
      <c r="E100" s="101">
        <v>656</v>
      </c>
      <c r="F100" s="101">
        <v>632</v>
      </c>
      <c r="G100" s="117">
        <f t="shared" si="6"/>
        <v>-24</v>
      </c>
      <c r="H100" s="111">
        <f t="shared" si="7"/>
        <v>-3.6585365853658534E-2</v>
      </c>
      <c r="I100" s="112">
        <f t="shared" si="8"/>
        <v>53511.44</v>
      </c>
      <c r="J100" s="112">
        <f>E100*84.67*0.9</f>
        <v>49989.168000000005</v>
      </c>
      <c r="K100" s="112">
        <f t="shared" si="10"/>
        <v>3522.2719999999972</v>
      </c>
      <c r="L100" s="113"/>
      <c r="M100" s="106">
        <f t="shared" si="11"/>
        <v>3522</v>
      </c>
      <c r="N100" s="107"/>
    </row>
    <row r="101" spans="1:14" x14ac:dyDescent="0.25">
      <c r="A101" s="6" t="s">
        <v>102</v>
      </c>
      <c r="B101" s="7" t="s">
        <v>261</v>
      </c>
      <c r="C101" s="108" t="s">
        <v>406</v>
      </c>
      <c r="D101" s="109" t="s">
        <v>338</v>
      </c>
      <c r="E101" s="101">
        <v>660</v>
      </c>
      <c r="F101" s="101">
        <v>648</v>
      </c>
      <c r="G101" s="117">
        <f t="shared" si="6"/>
        <v>-12</v>
      </c>
      <c r="H101" s="111">
        <f t="shared" si="7"/>
        <v>-1.8181818181818181E-2</v>
      </c>
      <c r="I101" s="112">
        <f t="shared" si="8"/>
        <v>54866.16</v>
      </c>
      <c r="J101" s="112">
        <f t="shared" si="9"/>
        <v>50293.98</v>
      </c>
      <c r="K101" s="112">
        <f t="shared" si="10"/>
        <v>4572.18</v>
      </c>
      <c r="L101" s="113"/>
      <c r="M101" s="106">
        <f t="shared" si="11"/>
        <v>4572</v>
      </c>
      <c r="N101" s="107"/>
    </row>
    <row r="102" spans="1:14" ht="15.6" x14ac:dyDescent="0.25">
      <c r="A102" s="6" t="s">
        <v>103</v>
      </c>
      <c r="B102" s="7" t="s">
        <v>339</v>
      </c>
      <c r="C102" s="108" t="s">
        <v>407</v>
      </c>
      <c r="D102" s="181" t="s">
        <v>340</v>
      </c>
      <c r="E102" s="101">
        <v>960</v>
      </c>
      <c r="F102" s="101">
        <v>926</v>
      </c>
      <c r="G102" s="117">
        <f t="shared" si="6"/>
        <v>-34</v>
      </c>
      <c r="H102" s="111">
        <f t="shared" si="7"/>
        <v>-3.5416666666666666E-2</v>
      </c>
      <c r="I102" s="112">
        <f t="shared" si="8"/>
        <v>78404.42</v>
      </c>
      <c r="J102" s="112">
        <f t="shared" si="9"/>
        <v>73154.880000000005</v>
      </c>
      <c r="K102" s="112">
        <f t="shared" si="10"/>
        <v>5249.5399999999936</v>
      </c>
      <c r="L102" s="124"/>
      <c r="M102" s="106">
        <f t="shared" si="11"/>
        <v>5250</v>
      </c>
      <c r="N102" s="107"/>
    </row>
    <row r="103" spans="1:14" x14ac:dyDescent="0.25">
      <c r="A103" s="6" t="s">
        <v>104</v>
      </c>
      <c r="B103" s="7" t="s">
        <v>169</v>
      </c>
      <c r="C103" s="108" t="s">
        <v>408</v>
      </c>
      <c r="D103" s="114" t="s">
        <v>342</v>
      </c>
      <c r="E103" s="101">
        <v>617</v>
      </c>
      <c r="F103" s="101">
        <v>590</v>
      </c>
      <c r="G103" s="117">
        <f t="shared" si="6"/>
        <v>-27</v>
      </c>
      <c r="H103" s="111">
        <f t="shared" si="7"/>
        <v>-4.3760129659643439E-2</v>
      </c>
      <c r="I103" s="112">
        <f t="shared" si="8"/>
        <v>49955.3</v>
      </c>
      <c r="J103" s="112">
        <f t="shared" si="9"/>
        <v>47017.251000000004</v>
      </c>
      <c r="K103" s="112">
        <f t="shared" si="10"/>
        <v>2938.0489999999991</v>
      </c>
      <c r="L103" s="116"/>
      <c r="M103" s="106">
        <f t="shared" si="11"/>
        <v>2938</v>
      </c>
      <c r="N103" s="107"/>
    </row>
    <row r="104" spans="1:14" x14ac:dyDescent="0.25">
      <c r="A104" s="6" t="s">
        <v>105</v>
      </c>
      <c r="B104" s="7" t="s">
        <v>293</v>
      </c>
      <c r="C104" s="108" t="s">
        <v>409</v>
      </c>
      <c r="D104" s="109" t="s">
        <v>185</v>
      </c>
      <c r="E104" s="101">
        <v>460</v>
      </c>
      <c r="F104" s="101">
        <v>509</v>
      </c>
      <c r="G104" s="110">
        <f t="shared" si="6"/>
        <v>49</v>
      </c>
      <c r="H104" s="111">
        <f t="shared" si="7"/>
        <v>0.10652173913043478</v>
      </c>
      <c r="I104" s="112">
        <f t="shared" si="8"/>
        <v>43097.03</v>
      </c>
      <c r="J104" s="112">
        <f t="shared" si="9"/>
        <v>35053.380000000005</v>
      </c>
      <c r="K104" s="112">
        <f t="shared" si="10"/>
        <v>8043.6499999999942</v>
      </c>
      <c r="L104" s="121"/>
      <c r="M104" s="106">
        <f t="shared" si="11"/>
        <v>8044</v>
      </c>
      <c r="N104" s="107"/>
    </row>
    <row r="105" spans="1:14" x14ac:dyDescent="0.25">
      <c r="A105" s="6" t="s">
        <v>106</v>
      </c>
      <c r="B105" s="7" t="s">
        <v>145</v>
      </c>
      <c r="C105" s="108" t="s">
        <v>410</v>
      </c>
      <c r="D105" s="109" t="s">
        <v>344</v>
      </c>
      <c r="E105" s="101">
        <v>368</v>
      </c>
      <c r="F105" s="101">
        <v>366</v>
      </c>
      <c r="G105" s="117">
        <f t="shared" si="6"/>
        <v>-2</v>
      </c>
      <c r="H105" s="111">
        <f t="shared" si="7"/>
        <v>-5.434782608695652E-3</v>
      </c>
      <c r="I105" s="112">
        <f t="shared" si="8"/>
        <v>30989.22</v>
      </c>
      <c r="J105" s="112">
        <f t="shared" si="9"/>
        <v>28042.704000000002</v>
      </c>
      <c r="K105" s="112">
        <f t="shared" si="10"/>
        <v>2946.5159999999996</v>
      </c>
      <c r="L105" s="113"/>
      <c r="M105" s="106">
        <f t="shared" si="11"/>
        <v>2947</v>
      </c>
      <c r="N105" s="107"/>
    </row>
    <row r="106" spans="1:14" x14ac:dyDescent="0.25">
      <c r="A106" s="6" t="s">
        <v>107</v>
      </c>
      <c r="B106" s="7" t="s">
        <v>150</v>
      </c>
      <c r="C106" s="108" t="s">
        <v>411</v>
      </c>
      <c r="D106" s="109" t="s">
        <v>188</v>
      </c>
      <c r="E106" s="101">
        <v>346</v>
      </c>
      <c r="F106" s="101">
        <v>340</v>
      </c>
      <c r="G106" s="117">
        <f t="shared" si="6"/>
        <v>-6</v>
      </c>
      <c r="H106" s="111">
        <f t="shared" si="7"/>
        <v>-1.7341040462427744E-2</v>
      </c>
      <c r="I106" s="112">
        <f t="shared" si="8"/>
        <v>28787.8</v>
      </c>
      <c r="J106" s="112">
        <f t="shared" si="9"/>
        <v>26366.238000000001</v>
      </c>
      <c r="K106" s="112">
        <f t="shared" si="10"/>
        <v>2421.5619999999981</v>
      </c>
      <c r="L106" s="121"/>
      <c r="M106" s="106">
        <f t="shared" si="11"/>
        <v>2422</v>
      </c>
      <c r="N106" s="107"/>
    </row>
    <row r="107" spans="1:14" x14ac:dyDescent="0.25">
      <c r="A107" s="6" t="s">
        <v>108</v>
      </c>
      <c r="B107" s="7" t="s">
        <v>265</v>
      </c>
      <c r="C107" s="108" t="s">
        <v>412</v>
      </c>
      <c r="D107" s="109" t="s">
        <v>346</v>
      </c>
      <c r="E107" s="101">
        <v>563</v>
      </c>
      <c r="F107" s="101">
        <v>539</v>
      </c>
      <c r="G107" s="117">
        <f t="shared" si="6"/>
        <v>-24</v>
      </c>
      <c r="H107" s="111">
        <f t="shared" si="7"/>
        <v>-4.2628774422735348E-2</v>
      </c>
      <c r="I107" s="112">
        <f t="shared" si="8"/>
        <v>45637.13</v>
      </c>
      <c r="J107" s="112">
        <f t="shared" si="9"/>
        <v>42902.288999999997</v>
      </c>
      <c r="K107" s="112">
        <f t="shared" si="10"/>
        <v>2734.8410000000003</v>
      </c>
      <c r="L107" s="113"/>
      <c r="M107" s="106">
        <f t="shared" si="11"/>
        <v>2735</v>
      </c>
      <c r="N107" s="107"/>
    </row>
    <row r="108" spans="1:14" x14ac:dyDescent="0.25">
      <c r="A108" s="6" t="s">
        <v>110</v>
      </c>
      <c r="B108" s="7" t="s">
        <v>347</v>
      </c>
      <c r="C108" s="108" t="s">
        <v>413</v>
      </c>
      <c r="D108" s="109" t="s">
        <v>348</v>
      </c>
      <c r="E108" s="101">
        <v>672</v>
      </c>
      <c r="F108" s="101">
        <v>681</v>
      </c>
      <c r="G108" s="110">
        <f t="shared" si="6"/>
        <v>9</v>
      </c>
      <c r="H108" s="111">
        <f t="shared" si="7"/>
        <v>1.3392857142857142E-2</v>
      </c>
      <c r="I108" s="112">
        <f t="shared" si="8"/>
        <v>57660.270000000004</v>
      </c>
      <c r="J108" s="112">
        <f t="shared" si="9"/>
        <v>51208.415999999997</v>
      </c>
      <c r="K108" s="112">
        <f t="shared" si="10"/>
        <v>6451.8540000000066</v>
      </c>
      <c r="L108" s="113"/>
      <c r="M108" s="106">
        <f t="shared" si="11"/>
        <v>6452</v>
      </c>
      <c r="N108" s="107"/>
    </row>
    <row r="109" spans="1:14" x14ac:dyDescent="0.25">
      <c r="A109" s="6" t="s">
        <v>109</v>
      </c>
      <c r="B109" s="7" t="s">
        <v>347</v>
      </c>
      <c r="C109" s="108" t="s">
        <v>413</v>
      </c>
      <c r="D109" s="109" t="s">
        <v>349</v>
      </c>
      <c r="E109" s="101">
        <v>646</v>
      </c>
      <c r="F109" s="101">
        <v>662</v>
      </c>
      <c r="G109" s="110">
        <f t="shared" si="6"/>
        <v>16</v>
      </c>
      <c r="H109" s="111">
        <f t="shared" si="7"/>
        <v>2.4767801857585141E-2</v>
      </c>
      <c r="I109" s="112">
        <f t="shared" si="8"/>
        <v>56051.54</v>
      </c>
      <c r="J109" s="112">
        <f t="shared" si="9"/>
        <v>49227.137999999999</v>
      </c>
      <c r="K109" s="112">
        <f t="shared" si="10"/>
        <v>6824.4020000000019</v>
      </c>
      <c r="L109" s="113"/>
      <c r="M109" s="106">
        <f t="shared" si="11"/>
        <v>6824</v>
      </c>
      <c r="N109" s="107"/>
    </row>
    <row r="110" spans="1:14" x14ac:dyDescent="0.25">
      <c r="A110" s="6" t="s">
        <v>111</v>
      </c>
      <c r="B110" s="7" t="s">
        <v>347</v>
      </c>
      <c r="C110" s="108" t="s">
        <v>413</v>
      </c>
      <c r="D110" s="109" t="s">
        <v>350</v>
      </c>
      <c r="E110" s="101">
        <v>604</v>
      </c>
      <c r="F110" s="101">
        <v>612</v>
      </c>
      <c r="G110" s="110">
        <f t="shared" si="6"/>
        <v>8</v>
      </c>
      <c r="H110" s="111">
        <f t="shared" si="7"/>
        <v>1.3245033112582781E-2</v>
      </c>
      <c r="I110" s="112">
        <f t="shared" si="8"/>
        <v>51818.04</v>
      </c>
      <c r="J110" s="112">
        <f>E110*84.67*0.9</f>
        <v>46026.612000000001</v>
      </c>
      <c r="K110" s="112">
        <f t="shared" si="10"/>
        <v>5791.4279999999999</v>
      </c>
      <c r="L110" s="113"/>
      <c r="M110" s="106">
        <f t="shared" si="11"/>
        <v>5791</v>
      </c>
      <c r="N110" s="107"/>
    </row>
    <row r="111" spans="1:14" x14ac:dyDescent="0.25">
      <c r="A111" s="6" t="s">
        <v>112</v>
      </c>
      <c r="B111" s="7" t="s">
        <v>169</v>
      </c>
      <c r="C111" s="108" t="s">
        <v>414</v>
      </c>
      <c r="D111" s="109" t="s">
        <v>351</v>
      </c>
      <c r="E111" s="101">
        <v>569</v>
      </c>
      <c r="F111" s="101">
        <v>564</v>
      </c>
      <c r="G111" s="117">
        <f t="shared" si="6"/>
        <v>-5</v>
      </c>
      <c r="H111" s="111">
        <f t="shared" si="7"/>
        <v>-8.7873462214411256E-3</v>
      </c>
      <c r="I111" s="112">
        <f t="shared" si="8"/>
        <v>47753.88</v>
      </c>
      <c r="J111" s="112">
        <f t="shared" si="9"/>
        <v>43359.507000000005</v>
      </c>
      <c r="K111" s="112">
        <f t="shared" si="10"/>
        <v>4394.3729999999923</v>
      </c>
      <c r="L111" s="113"/>
      <c r="M111" s="106">
        <f t="shared" si="11"/>
        <v>4394</v>
      </c>
      <c r="N111" s="107"/>
    </row>
    <row r="112" spans="1:14" x14ac:dyDescent="0.25">
      <c r="A112" s="6" t="s">
        <v>113</v>
      </c>
      <c r="B112" s="7" t="s">
        <v>145</v>
      </c>
      <c r="C112" s="108" t="s">
        <v>415</v>
      </c>
      <c r="D112" s="114" t="s">
        <v>353</v>
      </c>
      <c r="E112" s="101">
        <v>349</v>
      </c>
      <c r="F112" s="101">
        <v>325</v>
      </c>
      <c r="G112" s="117">
        <f t="shared" si="6"/>
        <v>-24</v>
      </c>
      <c r="H112" s="111">
        <f t="shared" si="7"/>
        <v>-6.8767908309455589E-2</v>
      </c>
      <c r="I112" s="112">
        <f t="shared" si="8"/>
        <v>27517.75</v>
      </c>
      <c r="J112" s="112">
        <f t="shared" si="9"/>
        <v>26594.847000000002</v>
      </c>
      <c r="K112" s="112">
        <f t="shared" si="10"/>
        <v>922.90299999999843</v>
      </c>
      <c r="L112" s="116"/>
      <c r="M112" s="106">
        <f t="shared" si="11"/>
        <v>923</v>
      </c>
      <c r="N112" s="107"/>
    </row>
    <row r="113" spans="1:14" x14ac:dyDescent="0.25">
      <c r="A113" s="6" t="s">
        <v>114</v>
      </c>
      <c r="B113" s="7" t="s">
        <v>265</v>
      </c>
      <c r="C113" s="108" t="s">
        <v>416</v>
      </c>
      <c r="D113" s="109" t="s">
        <v>355</v>
      </c>
      <c r="E113" s="101">
        <v>693</v>
      </c>
      <c r="F113" s="101">
        <v>652</v>
      </c>
      <c r="G113" s="117">
        <f t="shared" si="6"/>
        <v>-41</v>
      </c>
      <c r="H113" s="111">
        <f t="shared" si="7"/>
        <v>-5.916305916305916E-2</v>
      </c>
      <c r="I113" s="112">
        <f t="shared" si="8"/>
        <v>55204.840000000004</v>
      </c>
      <c r="J113" s="112">
        <f t="shared" si="9"/>
        <v>52808.678999999996</v>
      </c>
      <c r="K113" s="112">
        <f t="shared" si="10"/>
        <v>2396.1610000000073</v>
      </c>
      <c r="L113" s="113"/>
      <c r="M113" s="106">
        <f t="shared" si="11"/>
        <v>2396</v>
      </c>
      <c r="N113" s="107"/>
    </row>
    <row r="114" spans="1:14" x14ac:dyDescent="0.25">
      <c r="A114" s="6" t="s">
        <v>115</v>
      </c>
      <c r="B114" s="7" t="s">
        <v>356</v>
      </c>
      <c r="C114" s="108" t="s">
        <v>417</v>
      </c>
      <c r="D114" s="9" t="s">
        <v>357</v>
      </c>
      <c r="E114" s="101">
        <v>547</v>
      </c>
      <c r="F114" s="101">
        <v>559</v>
      </c>
      <c r="G114" s="110">
        <f t="shared" si="6"/>
        <v>12</v>
      </c>
      <c r="H114" s="111">
        <f t="shared" si="7"/>
        <v>2.1937842778793418E-2</v>
      </c>
      <c r="I114" s="112">
        <f t="shared" si="8"/>
        <v>47330.53</v>
      </c>
      <c r="J114" s="112">
        <f t="shared" si="9"/>
        <v>41683.040999999997</v>
      </c>
      <c r="K114" s="112">
        <f t="shared" si="10"/>
        <v>5647.4890000000014</v>
      </c>
      <c r="L114" s="116"/>
      <c r="M114" s="106">
        <f t="shared" si="11"/>
        <v>5647</v>
      </c>
      <c r="N114" s="107"/>
    </row>
    <row r="115" spans="1:14" x14ac:dyDescent="0.25">
      <c r="A115" s="6" t="s">
        <v>116</v>
      </c>
      <c r="B115" s="7" t="s">
        <v>356</v>
      </c>
      <c r="C115" s="108" t="s">
        <v>417</v>
      </c>
      <c r="D115" s="109" t="s">
        <v>358</v>
      </c>
      <c r="E115" s="101">
        <v>481</v>
      </c>
      <c r="F115" s="101">
        <v>453</v>
      </c>
      <c r="G115" s="117">
        <f t="shared" si="6"/>
        <v>-28</v>
      </c>
      <c r="H115" s="111">
        <f t="shared" si="7"/>
        <v>-5.8212058212058215E-2</v>
      </c>
      <c r="I115" s="112">
        <f t="shared" si="8"/>
        <v>38355.51</v>
      </c>
      <c r="J115" s="112">
        <f t="shared" si="9"/>
        <v>36653.643000000004</v>
      </c>
      <c r="K115" s="112">
        <f t="shared" si="10"/>
        <v>1701.8669999999984</v>
      </c>
      <c r="L115" s="113"/>
      <c r="M115" s="106">
        <f t="shared" si="11"/>
        <v>1702</v>
      </c>
      <c r="N115" s="107"/>
    </row>
    <row r="116" spans="1:14" x14ac:dyDescent="0.25">
      <c r="A116" s="6" t="s">
        <v>117</v>
      </c>
      <c r="B116" s="7" t="s">
        <v>356</v>
      </c>
      <c r="C116" s="108" t="s">
        <v>417</v>
      </c>
      <c r="D116" s="109" t="s">
        <v>359</v>
      </c>
      <c r="E116" s="101">
        <v>398</v>
      </c>
      <c r="F116" s="101">
        <v>388</v>
      </c>
      <c r="G116" s="117">
        <f t="shared" si="6"/>
        <v>-10</v>
      </c>
      <c r="H116" s="111">
        <f t="shared" si="7"/>
        <v>-2.5125628140703519E-2</v>
      </c>
      <c r="I116" s="112">
        <f t="shared" si="8"/>
        <v>32851.96</v>
      </c>
      <c r="J116" s="112">
        <f t="shared" si="9"/>
        <v>30328.794000000005</v>
      </c>
      <c r="K116" s="112">
        <f t="shared" si="10"/>
        <v>2523.1659999999938</v>
      </c>
      <c r="L116" s="113"/>
      <c r="M116" s="106">
        <f t="shared" si="11"/>
        <v>2523</v>
      </c>
      <c r="N116" s="107"/>
    </row>
    <row r="117" spans="1:14" x14ac:dyDescent="0.25">
      <c r="A117" s="6" t="s">
        <v>118</v>
      </c>
      <c r="B117" s="7" t="s">
        <v>322</v>
      </c>
      <c r="C117" s="108" t="s">
        <v>418</v>
      </c>
      <c r="D117" s="114" t="s">
        <v>361</v>
      </c>
      <c r="E117" s="101">
        <v>913</v>
      </c>
      <c r="F117" s="101">
        <v>891</v>
      </c>
      <c r="G117" s="117">
        <f t="shared" si="6"/>
        <v>-22</v>
      </c>
      <c r="H117" s="111">
        <f t="shared" si="7"/>
        <v>-2.4096385542168676E-2</v>
      </c>
      <c r="I117" s="112">
        <f t="shared" si="8"/>
        <v>75440.97</v>
      </c>
      <c r="J117" s="112">
        <f t="shared" si="9"/>
        <v>69573.339000000007</v>
      </c>
      <c r="K117" s="112">
        <f t="shared" si="10"/>
        <v>5867.6309999999939</v>
      </c>
      <c r="L117" s="116"/>
      <c r="M117" s="106">
        <f t="shared" si="11"/>
        <v>5868</v>
      </c>
      <c r="N117" s="107"/>
    </row>
    <row r="118" spans="1:14" x14ac:dyDescent="0.25">
      <c r="A118" s="6" t="s">
        <v>119</v>
      </c>
      <c r="B118" s="7" t="s">
        <v>257</v>
      </c>
      <c r="C118" s="108" t="s">
        <v>419</v>
      </c>
      <c r="D118" s="109" t="s">
        <v>363</v>
      </c>
      <c r="E118" s="101">
        <v>539</v>
      </c>
      <c r="F118" s="101">
        <v>562</v>
      </c>
      <c r="G118" s="110">
        <f t="shared" si="6"/>
        <v>23</v>
      </c>
      <c r="H118" s="111">
        <f t="shared" si="7"/>
        <v>4.267161410018553E-2</v>
      </c>
      <c r="I118" s="112">
        <f t="shared" si="8"/>
        <v>47584.54</v>
      </c>
      <c r="J118" s="112">
        <f t="shared" si="9"/>
        <v>41073.417000000001</v>
      </c>
      <c r="K118" s="112">
        <f t="shared" si="10"/>
        <v>6511.1229999999996</v>
      </c>
      <c r="L118" s="113"/>
      <c r="M118" s="106">
        <f t="shared" si="11"/>
        <v>6511</v>
      </c>
      <c r="N118" s="107"/>
    </row>
    <row r="119" spans="1:14" x14ac:dyDescent="0.25">
      <c r="A119" s="6" t="s">
        <v>120</v>
      </c>
      <c r="B119" s="7" t="s">
        <v>154</v>
      </c>
      <c r="C119" s="108" t="s">
        <v>420</v>
      </c>
      <c r="D119" s="109" t="s">
        <v>365</v>
      </c>
      <c r="E119" s="101">
        <v>771</v>
      </c>
      <c r="F119" s="101">
        <v>756</v>
      </c>
      <c r="G119" s="117">
        <f t="shared" si="6"/>
        <v>-15</v>
      </c>
      <c r="H119" s="111">
        <f t="shared" si="7"/>
        <v>-1.9455252918287938E-2</v>
      </c>
      <c r="I119" s="112">
        <f t="shared" si="8"/>
        <v>64010.520000000004</v>
      </c>
      <c r="J119" s="112">
        <f t="shared" si="9"/>
        <v>58752.512999999999</v>
      </c>
      <c r="K119" s="112">
        <f t="shared" si="10"/>
        <v>5258.0070000000051</v>
      </c>
      <c r="L119" s="113"/>
      <c r="M119" s="106">
        <f t="shared" si="11"/>
        <v>5258</v>
      </c>
      <c r="N119" s="107"/>
    </row>
    <row r="120" spans="1:14" x14ac:dyDescent="0.25">
      <c r="A120" s="6" t="s">
        <v>121</v>
      </c>
      <c r="B120" s="7" t="s">
        <v>299</v>
      </c>
      <c r="C120" s="108" t="s">
        <v>421</v>
      </c>
      <c r="D120" s="109" t="s">
        <v>174</v>
      </c>
      <c r="E120" s="101">
        <v>547</v>
      </c>
      <c r="F120" s="101">
        <v>539</v>
      </c>
      <c r="G120" s="117">
        <f t="shared" si="6"/>
        <v>-8</v>
      </c>
      <c r="H120" s="111">
        <f t="shared" si="7"/>
        <v>-1.4625228519195612E-2</v>
      </c>
      <c r="I120" s="112">
        <f t="shared" si="8"/>
        <v>45637.13</v>
      </c>
      <c r="J120" s="112">
        <f t="shared" si="9"/>
        <v>41683.040999999997</v>
      </c>
      <c r="K120" s="112">
        <f t="shared" si="10"/>
        <v>3954.0889999999999</v>
      </c>
      <c r="L120" s="113"/>
      <c r="M120" s="106">
        <f t="shared" si="11"/>
        <v>3954</v>
      </c>
      <c r="N120" s="107"/>
    </row>
    <row r="121" spans="1:14" x14ac:dyDescent="0.25">
      <c r="A121" s="6" t="s">
        <v>122</v>
      </c>
      <c r="B121" s="7" t="s">
        <v>288</v>
      </c>
      <c r="C121" s="108" t="s">
        <v>422</v>
      </c>
      <c r="D121" s="109" t="s">
        <v>368</v>
      </c>
      <c r="E121" s="101">
        <v>669</v>
      </c>
      <c r="F121" s="101">
        <v>696</v>
      </c>
      <c r="G121" s="110">
        <f t="shared" si="6"/>
        <v>27</v>
      </c>
      <c r="H121" s="111">
        <f t="shared" si="7"/>
        <v>4.0358744394618833E-2</v>
      </c>
      <c r="I121" s="112">
        <f t="shared" si="8"/>
        <v>58930.32</v>
      </c>
      <c r="J121" s="112">
        <f t="shared" si="9"/>
        <v>50979.807000000001</v>
      </c>
      <c r="K121" s="112">
        <f t="shared" si="10"/>
        <v>7950.512999999999</v>
      </c>
      <c r="L121" s="113"/>
      <c r="M121" s="106">
        <f t="shared" si="11"/>
        <v>7951</v>
      </c>
      <c r="N121" s="107"/>
    </row>
    <row r="122" spans="1:14" x14ac:dyDescent="0.25">
      <c r="A122" s="6" t="s">
        <v>123</v>
      </c>
      <c r="B122" s="7" t="s">
        <v>310</v>
      </c>
      <c r="C122" s="108" t="s">
        <v>423</v>
      </c>
      <c r="D122" s="109" t="s">
        <v>370</v>
      </c>
      <c r="E122" s="101">
        <v>534</v>
      </c>
      <c r="F122" s="101">
        <v>537</v>
      </c>
      <c r="G122" s="110">
        <f t="shared" si="6"/>
        <v>3</v>
      </c>
      <c r="H122" s="111">
        <f t="shared" si="7"/>
        <v>5.6179775280898875E-3</v>
      </c>
      <c r="I122" s="112">
        <f t="shared" si="8"/>
        <v>45467.79</v>
      </c>
      <c r="J122" s="112">
        <f t="shared" si="9"/>
        <v>40692.402000000002</v>
      </c>
      <c r="K122" s="112">
        <f t="shared" si="10"/>
        <v>4775.387999999999</v>
      </c>
      <c r="L122" s="113"/>
      <c r="M122" s="106">
        <f t="shared" si="11"/>
        <v>4775</v>
      </c>
      <c r="N122" s="107"/>
    </row>
    <row r="123" spans="1:14" x14ac:dyDescent="0.25">
      <c r="A123" s="6" t="s">
        <v>124</v>
      </c>
      <c r="B123" s="7" t="s">
        <v>347</v>
      </c>
      <c r="C123" s="108" t="s">
        <v>424</v>
      </c>
      <c r="D123" s="109" t="s">
        <v>372</v>
      </c>
      <c r="E123" s="101">
        <v>893</v>
      </c>
      <c r="F123" s="101">
        <v>888</v>
      </c>
      <c r="G123" s="117">
        <f t="shared" si="6"/>
        <v>-5</v>
      </c>
      <c r="H123" s="111">
        <f t="shared" si="7"/>
        <v>-5.5991041433370659E-3</v>
      </c>
      <c r="I123" s="112">
        <f t="shared" si="8"/>
        <v>75186.960000000006</v>
      </c>
      <c r="J123" s="112">
        <f t="shared" si="9"/>
        <v>68049.278999999995</v>
      </c>
      <c r="K123" s="112">
        <f t="shared" si="10"/>
        <v>7137.6810000000114</v>
      </c>
      <c r="L123" s="113"/>
      <c r="M123" s="106">
        <f t="shared" si="11"/>
        <v>7138</v>
      </c>
      <c r="N123" s="107"/>
    </row>
    <row r="124" spans="1:14" x14ac:dyDescent="0.25">
      <c r="A124" s="6" t="s">
        <v>125</v>
      </c>
      <c r="B124" s="7" t="s">
        <v>152</v>
      </c>
      <c r="C124" s="108" t="s">
        <v>425</v>
      </c>
      <c r="D124" s="109" t="s">
        <v>374</v>
      </c>
      <c r="E124" s="101">
        <v>426</v>
      </c>
      <c r="F124" s="101">
        <v>420</v>
      </c>
      <c r="G124" s="117">
        <f t="shared" si="6"/>
        <v>-6</v>
      </c>
      <c r="H124" s="111">
        <f t="shared" si="7"/>
        <v>-1.4084507042253521E-2</v>
      </c>
      <c r="I124" s="112">
        <f t="shared" si="8"/>
        <v>35561.4</v>
      </c>
      <c r="J124" s="112">
        <f t="shared" si="9"/>
        <v>32462.477999999999</v>
      </c>
      <c r="K124" s="112">
        <f t="shared" si="10"/>
        <v>3098.9220000000023</v>
      </c>
      <c r="L124" s="113"/>
      <c r="M124" s="106">
        <f t="shared" si="11"/>
        <v>3099</v>
      </c>
      <c r="N124" s="107"/>
    </row>
    <row r="125" spans="1:14" x14ac:dyDescent="0.25">
      <c r="A125" s="6" t="s">
        <v>126</v>
      </c>
      <c r="B125" s="7" t="s">
        <v>154</v>
      </c>
      <c r="C125" s="108" t="s">
        <v>426</v>
      </c>
      <c r="D125" s="109" t="s">
        <v>323</v>
      </c>
      <c r="E125" s="101">
        <v>544</v>
      </c>
      <c r="F125" s="101">
        <v>540</v>
      </c>
      <c r="G125" s="117">
        <f t="shared" si="6"/>
        <v>-4</v>
      </c>
      <c r="H125" s="111">
        <f t="shared" si="7"/>
        <v>-7.3529411764705881E-3</v>
      </c>
      <c r="I125" s="112">
        <f t="shared" si="8"/>
        <v>45721.8</v>
      </c>
      <c r="J125" s="112">
        <f t="shared" si="9"/>
        <v>41454.432000000001</v>
      </c>
      <c r="K125" s="112">
        <f t="shared" si="10"/>
        <v>4267.3680000000022</v>
      </c>
      <c r="L125" s="113"/>
      <c r="M125" s="106">
        <f t="shared" si="11"/>
        <v>4267</v>
      </c>
      <c r="N125" s="107"/>
    </row>
    <row r="126" spans="1:14" x14ac:dyDescent="0.25">
      <c r="A126" s="6" t="s">
        <v>127</v>
      </c>
      <c r="B126" s="7" t="s">
        <v>154</v>
      </c>
      <c r="C126" s="108" t="s">
        <v>426</v>
      </c>
      <c r="D126" s="114" t="s">
        <v>375</v>
      </c>
      <c r="E126" s="101">
        <v>727</v>
      </c>
      <c r="F126" s="101">
        <v>726</v>
      </c>
      <c r="G126" s="117">
        <f t="shared" si="6"/>
        <v>-1</v>
      </c>
      <c r="H126" s="111">
        <f t="shared" si="7"/>
        <v>-1.375515818431912E-3</v>
      </c>
      <c r="I126" s="112">
        <f t="shared" si="8"/>
        <v>61470.42</v>
      </c>
      <c r="J126" s="112">
        <f t="shared" si="9"/>
        <v>55399.581000000006</v>
      </c>
      <c r="K126" s="112">
        <f t="shared" si="10"/>
        <v>6070.8389999999927</v>
      </c>
      <c r="L126" s="116"/>
      <c r="M126" s="106">
        <f t="shared" si="11"/>
        <v>6071</v>
      </c>
      <c r="N126" s="107"/>
    </row>
    <row r="127" spans="1:14" ht="15.6" x14ac:dyDescent="0.25">
      <c r="A127" s="8" t="s">
        <v>128</v>
      </c>
      <c r="B127" s="7" t="s">
        <v>154</v>
      </c>
      <c r="C127" s="108" t="s">
        <v>426</v>
      </c>
      <c r="D127" s="180" t="s">
        <v>189</v>
      </c>
      <c r="E127" s="125">
        <v>315</v>
      </c>
      <c r="F127" s="101">
        <v>309</v>
      </c>
      <c r="G127" s="117">
        <f t="shared" si="6"/>
        <v>-6</v>
      </c>
      <c r="H127" s="111">
        <f t="shared" si="7"/>
        <v>-1.9047619047619049E-2</v>
      </c>
      <c r="I127" s="112">
        <f t="shared" si="8"/>
        <v>26163.03</v>
      </c>
      <c r="J127" s="112">
        <f t="shared" si="9"/>
        <v>24003.945</v>
      </c>
      <c r="K127" s="112">
        <f t="shared" si="10"/>
        <v>2159.0849999999991</v>
      </c>
      <c r="L127" s="124"/>
      <c r="M127" s="106">
        <f>ROUND(K127+L127,0)</f>
        <v>2159</v>
      </c>
      <c r="N127" s="107"/>
    </row>
    <row r="128" spans="1:14" x14ac:dyDescent="0.25">
      <c r="A128" s="8" t="s">
        <v>129</v>
      </c>
      <c r="B128" s="7" t="s">
        <v>142</v>
      </c>
      <c r="C128" s="108" t="s">
        <v>427</v>
      </c>
      <c r="D128" s="9" t="s">
        <v>377</v>
      </c>
      <c r="E128" s="101">
        <v>390</v>
      </c>
      <c r="F128" s="101">
        <v>388</v>
      </c>
      <c r="G128" s="117">
        <f t="shared" si="6"/>
        <v>-2</v>
      </c>
      <c r="H128" s="111">
        <f t="shared" si="7"/>
        <v>-5.1282051282051282E-3</v>
      </c>
      <c r="I128" s="112">
        <f t="shared" si="8"/>
        <v>32851.96</v>
      </c>
      <c r="J128" s="112">
        <f t="shared" si="9"/>
        <v>29719.170000000002</v>
      </c>
      <c r="K128" s="112">
        <f t="shared" si="10"/>
        <v>3132.7899999999972</v>
      </c>
      <c r="L128" s="113"/>
      <c r="M128" s="106">
        <f t="shared" si="11"/>
        <v>3133</v>
      </c>
      <c r="N128" s="107"/>
    </row>
    <row r="129" spans="1:14" ht="15.6" thickBot="1" x14ac:dyDescent="0.3">
      <c r="A129" s="8" t="s">
        <v>130</v>
      </c>
      <c r="B129" s="126" t="s">
        <v>180</v>
      </c>
      <c r="C129" s="127" t="s">
        <v>428</v>
      </c>
      <c r="D129" s="128" t="s">
        <v>379</v>
      </c>
      <c r="E129" s="101">
        <v>456</v>
      </c>
      <c r="F129" s="101">
        <v>452</v>
      </c>
      <c r="G129" s="129">
        <f t="shared" si="6"/>
        <v>-4</v>
      </c>
      <c r="H129" s="130">
        <f t="shared" si="7"/>
        <v>-8.771929824561403E-3</v>
      </c>
      <c r="I129" s="131">
        <f t="shared" si="8"/>
        <v>38270.840000000004</v>
      </c>
      <c r="J129" s="131">
        <f t="shared" si="9"/>
        <v>34748.568000000007</v>
      </c>
      <c r="K129" s="131">
        <f t="shared" si="10"/>
        <v>3522.2719999999972</v>
      </c>
      <c r="L129" s="132"/>
      <c r="M129" s="106">
        <f t="shared" si="11"/>
        <v>3522</v>
      </c>
      <c r="N129" s="107"/>
    </row>
    <row r="130" spans="1:14" ht="18" thickBot="1" x14ac:dyDescent="0.35">
      <c r="A130" s="152"/>
      <c r="B130" s="133"/>
      <c r="C130" s="153"/>
      <c r="D130" s="133"/>
      <c r="E130" s="134">
        <f>SUM(E2:E129)</f>
        <v>73776</v>
      </c>
      <c r="F130" s="135">
        <f>SUM(F2:F129)</f>
        <v>73557</v>
      </c>
      <c r="G130" s="136">
        <f>SUM(G2:G129)</f>
        <v>-219</v>
      </c>
      <c r="H130" s="137"/>
      <c r="I130" s="138">
        <f>SUM(I2:I129)</f>
        <v>6228071.1900000013</v>
      </c>
      <c r="J130" s="139">
        <f>SUM(J2:J129)</f>
        <v>5621952.5280000018</v>
      </c>
      <c r="K130" s="138">
        <f>SUM(K2:K129)</f>
        <v>606118.66199999989</v>
      </c>
      <c r="L130" s="140">
        <f>SUM(L2:L128)</f>
        <v>0</v>
      </c>
      <c r="M130" s="141">
        <f>SUM(M2:M129)</f>
        <v>606118</v>
      </c>
      <c r="N130" s="142"/>
    </row>
    <row r="131" spans="1:14" x14ac:dyDescent="0.25">
      <c r="A131" s="10"/>
      <c r="E131" s="12"/>
      <c r="G131" s="143"/>
      <c r="H131" s="17"/>
      <c r="I131" s="107"/>
      <c r="J131" s="107"/>
      <c r="K131" s="107"/>
      <c r="L131" s="107"/>
      <c r="M131" s="107"/>
    </row>
    <row r="132" spans="1:14" x14ac:dyDescent="0.25">
      <c r="A132" s="144"/>
      <c r="B132" s="177"/>
      <c r="C132" s="11" t="s">
        <v>429</v>
      </c>
      <c r="I132" s="107"/>
      <c r="J132" s="107"/>
      <c r="K132" s="107"/>
      <c r="L132" s="107"/>
      <c r="M132" s="107"/>
    </row>
    <row r="133" spans="1:14" x14ac:dyDescent="0.25">
      <c r="A133" s="149"/>
      <c r="B133" s="178"/>
      <c r="C133" s="11" t="s">
        <v>430</v>
      </c>
      <c r="G133" s="143"/>
      <c r="H133" s="17"/>
      <c r="I133" s="107"/>
      <c r="J133" s="107"/>
      <c r="K133" s="107"/>
      <c r="L133" s="107"/>
      <c r="M133" s="107"/>
    </row>
    <row r="134" spans="1:14" x14ac:dyDescent="0.25">
      <c r="A134" s="150"/>
      <c r="B134" s="179"/>
      <c r="C134" s="11" t="s">
        <v>431</v>
      </c>
      <c r="G134" s="143"/>
      <c r="H134" s="17"/>
      <c r="I134" s="107"/>
      <c r="J134" s="107"/>
      <c r="K134" s="107"/>
      <c r="L134" s="107"/>
      <c r="M134" s="107"/>
    </row>
    <row r="135" spans="1:14" x14ac:dyDescent="0.25">
      <c r="A135" s="151"/>
      <c r="G135" s="143"/>
      <c r="H135" s="107"/>
      <c r="I135" s="107"/>
      <c r="J135" s="107"/>
      <c r="K135" s="107"/>
      <c r="L135" s="107"/>
      <c r="M135" s="107"/>
    </row>
    <row r="136" spans="1:14" x14ac:dyDescent="0.25">
      <c r="A136" s="10"/>
      <c r="G136" s="143"/>
      <c r="H136" s="107"/>
      <c r="I136" s="107"/>
      <c r="J136" s="107"/>
      <c r="K136" s="107"/>
      <c r="L136" s="107"/>
      <c r="M136" s="107"/>
    </row>
    <row r="137" spans="1:14" x14ac:dyDescent="0.25">
      <c r="A137" s="10"/>
      <c r="B137" s="16"/>
      <c r="C137" s="145"/>
      <c r="D137" s="146" t="s">
        <v>433</v>
      </c>
      <c r="E137" s="147"/>
      <c r="F137" s="148"/>
      <c r="G137" s="146"/>
      <c r="H137" s="107"/>
      <c r="I137" s="107"/>
      <c r="J137" s="107"/>
      <c r="K137" s="107"/>
      <c r="L137" s="107"/>
      <c r="M137" s="107"/>
    </row>
    <row r="138" spans="1:14" x14ac:dyDescent="0.25">
      <c r="A138" s="10"/>
      <c r="G138" s="143"/>
      <c r="H138" s="107"/>
      <c r="I138" s="107"/>
      <c r="J138" s="107"/>
      <c r="K138" s="107"/>
      <c r="L138" s="107"/>
      <c r="M138" s="107"/>
    </row>
    <row r="139" spans="1:14" x14ac:dyDescent="0.25">
      <c r="A139" s="10"/>
      <c r="G139" s="143"/>
      <c r="H139" s="107"/>
      <c r="I139" s="107"/>
      <c r="J139" s="107"/>
      <c r="K139" s="107"/>
      <c r="L139" s="107"/>
      <c r="M139" s="107"/>
    </row>
    <row r="140" spans="1:14" x14ac:dyDescent="0.25">
      <c r="A140" s="10"/>
      <c r="G140" s="143"/>
      <c r="H140" s="17"/>
      <c r="I140" s="107"/>
      <c r="J140" s="107"/>
      <c r="K140" s="107"/>
      <c r="L140" s="107"/>
      <c r="M140" s="107"/>
    </row>
    <row r="141" spans="1:14" x14ac:dyDescent="0.25">
      <c r="A141" s="10"/>
      <c r="G141" s="143"/>
      <c r="H141" s="17"/>
      <c r="I141" s="107"/>
      <c r="J141" s="107"/>
      <c r="K141" s="107"/>
      <c r="L141" s="107"/>
      <c r="M141" s="107"/>
    </row>
    <row r="142" spans="1:14" x14ac:dyDescent="0.25">
      <c r="A142" s="10"/>
      <c r="G142" s="143"/>
      <c r="H142" s="17"/>
      <c r="I142" s="107"/>
      <c r="J142" s="107"/>
      <c r="K142" s="107"/>
      <c r="L142" s="107"/>
      <c r="M142" s="107"/>
    </row>
    <row r="143" spans="1:14" x14ac:dyDescent="0.25">
      <c r="A143" s="10"/>
      <c r="G143" s="143"/>
      <c r="H143" s="17"/>
      <c r="I143" s="107"/>
      <c r="J143" s="107"/>
      <c r="K143" s="107"/>
      <c r="L143" s="107"/>
      <c r="M143" s="107"/>
    </row>
    <row r="144" spans="1:14" x14ac:dyDescent="0.25">
      <c r="A144" s="10"/>
      <c r="G144" s="143"/>
      <c r="H144" s="17"/>
      <c r="I144" s="107"/>
      <c r="J144" s="107"/>
      <c r="K144" s="107"/>
      <c r="L144" s="107"/>
      <c r="M144" s="107"/>
    </row>
    <row r="145" spans="1:13" x14ac:dyDescent="0.25">
      <c r="A145" s="10"/>
      <c r="G145" s="143"/>
      <c r="H145" s="17"/>
      <c r="I145" s="107"/>
      <c r="J145" s="107"/>
      <c r="K145" s="107"/>
      <c r="L145" s="107"/>
      <c r="M145" s="107"/>
    </row>
    <row r="146" spans="1:13" x14ac:dyDescent="0.25">
      <c r="A146" s="10"/>
      <c r="G146" s="143"/>
      <c r="H146" s="17"/>
      <c r="I146" s="107"/>
      <c r="J146" s="107"/>
      <c r="K146" s="107"/>
      <c r="L146" s="107"/>
      <c r="M146" s="107"/>
    </row>
    <row r="147" spans="1:13" x14ac:dyDescent="0.25">
      <c r="A147" s="10"/>
      <c r="G147" s="143"/>
      <c r="H147" s="17"/>
      <c r="I147" s="107"/>
      <c r="J147" s="107"/>
      <c r="K147" s="107"/>
      <c r="L147" s="107"/>
      <c r="M147" s="107"/>
    </row>
    <row r="148" spans="1:13" x14ac:dyDescent="0.25">
      <c r="A148" s="10"/>
      <c r="G148" s="143"/>
      <c r="H148" s="17"/>
      <c r="I148" s="107"/>
      <c r="J148" s="107"/>
      <c r="K148" s="107"/>
      <c r="L148" s="107"/>
      <c r="M148" s="107"/>
    </row>
    <row r="149" spans="1:13" x14ac:dyDescent="0.25">
      <c r="A149" s="10"/>
      <c r="G149" s="143"/>
      <c r="H149" s="17"/>
      <c r="I149" s="107"/>
      <c r="J149" s="107"/>
      <c r="K149" s="107"/>
      <c r="L149" s="107"/>
      <c r="M149" s="107"/>
    </row>
    <row r="150" spans="1:13" x14ac:dyDescent="0.25">
      <c r="A150" s="10"/>
      <c r="G150" s="143"/>
      <c r="H150" s="17"/>
      <c r="I150" s="107"/>
      <c r="J150" s="107"/>
      <c r="K150" s="107"/>
      <c r="L150" s="107"/>
      <c r="M150" s="107"/>
    </row>
    <row r="151" spans="1:13" x14ac:dyDescent="0.25">
      <c r="A151" s="10"/>
      <c r="G151" s="143"/>
      <c r="H151" s="17"/>
      <c r="I151" s="107"/>
      <c r="J151" s="107"/>
      <c r="K151" s="107"/>
      <c r="L151" s="107"/>
      <c r="M151" s="107"/>
    </row>
    <row r="152" spans="1:13" x14ac:dyDescent="0.25">
      <c r="A152" s="10"/>
      <c r="G152" s="143"/>
      <c r="H152" s="17"/>
      <c r="I152" s="107"/>
      <c r="J152" s="107"/>
      <c r="K152" s="107"/>
      <c r="L152" s="107"/>
      <c r="M152" s="107"/>
    </row>
    <row r="153" spans="1:13" x14ac:dyDescent="0.25">
      <c r="A153" s="10"/>
      <c r="G153" s="143"/>
      <c r="H153" s="17"/>
      <c r="I153" s="107"/>
      <c r="J153" s="107"/>
      <c r="K153" s="107"/>
      <c r="L153" s="107"/>
      <c r="M153" s="107"/>
    </row>
    <row r="154" spans="1:13" x14ac:dyDescent="0.25">
      <c r="A154" s="10"/>
      <c r="F154" s="13"/>
      <c r="G154" s="143"/>
      <c r="H154" s="17"/>
      <c r="I154" s="107"/>
      <c r="J154" s="107"/>
      <c r="K154" s="107"/>
      <c r="L154" s="107"/>
      <c r="M154" s="107"/>
    </row>
    <row r="155" spans="1:13" x14ac:dyDescent="0.25">
      <c r="A155" s="10"/>
      <c r="F155" s="13"/>
      <c r="G155" s="143"/>
      <c r="H155" s="17"/>
      <c r="I155" s="107"/>
      <c r="J155" s="107"/>
      <c r="K155" s="107"/>
      <c r="L155" s="107"/>
      <c r="M155" s="107"/>
    </row>
    <row r="156" spans="1:13" x14ac:dyDescent="0.25">
      <c r="A156" s="10"/>
      <c r="F156" s="13"/>
      <c r="G156" s="143"/>
      <c r="H156" s="17"/>
      <c r="I156" s="107"/>
      <c r="J156" s="107"/>
      <c r="K156" s="107"/>
      <c r="L156" s="107"/>
      <c r="M156" s="107"/>
    </row>
    <row r="157" spans="1:13" x14ac:dyDescent="0.25">
      <c r="A157" s="10"/>
      <c r="F157" s="13"/>
      <c r="G157" s="143"/>
      <c r="H157" s="17"/>
      <c r="I157" s="107"/>
      <c r="J157" s="107"/>
      <c r="K157" s="107"/>
      <c r="L157" s="107"/>
      <c r="M157" s="107"/>
    </row>
    <row r="158" spans="1:13" x14ac:dyDescent="0.25">
      <c r="A158" s="10"/>
      <c r="F158" s="13"/>
      <c r="G158" s="143"/>
      <c r="H158" s="17"/>
      <c r="I158" s="107"/>
      <c r="J158" s="107"/>
      <c r="K158" s="107"/>
      <c r="L158" s="107"/>
      <c r="M158" s="107"/>
    </row>
    <row r="159" spans="1:13" x14ac:dyDescent="0.25">
      <c r="A159" s="10"/>
      <c r="F159" s="13"/>
      <c r="G159" s="143"/>
      <c r="H159" s="17"/>
      <c r="I159" s="107"/>
      <c r="J159" s="107"/>
      <c r="K159" s="107"/>
      <c r="L159" s="107"/>
      <c r="M159" s="107"/>
    </row>
    <row r="160" spans="1:13" x14ac:dyDescent="0.25">
      <c r="A160" s="10"/>
      <c r="F160" s="13"/>
      <c r="G160" s="143"/>
      <c r="H160" s="17"/>
      <c r="I160" s="14"/>
      <c r="J160" s="14"/>
      <c r="K160" s="14"/>
      <c r="L160" s="107"/>
      <c r="M160" s="107"/>
    </row>
    <row r="161" spans="1:13" x14ac:dyDescent="0.25">
      <c r="A161" s="10"/>
      <c r="F161" s="13"/>
      <c r="G161" s="143"/>
      <c r="H161" s="17"/>
      <c r="I161" s="14"/>
      <c r="J161" s="14"/>
      <c r="K161" s="14"/>
      <c r="L161" s="107"/>
      <c r="M161" s="107"/>
    </row>
    <row r="162" spans="1:13" x14ac:dyDescent="0.25">
      <c r="A162" s="10"/>
      <c r="F162" s="13"/>
      <c r="G162" s="143"/>
      <c r="H162" s="17"/>
      <c r="I162" s="14"/>
      <c r="J162" s="14"/>
      <c r="K162" s="14"/>
      <c r="L162" s="107"/>
      <c r="M162" s="107"/>
    </row>
    <row r="163" spans="1:13" x14ac:dyDescent="0.25">
      <c r="A163" s="10"/>
      <c r="F163" s="13"/>
      <c r="G163" s="143"/>
      <c r="H163" s="17"/>
      <c r="I163" s="14"/>
      <c r="J163" s="14"/>
      <c r="K163" s="14"/>
      <c r="L163" s="107"/>
      <c r="M163" s="107"/>
    </row>
    <row r="164" spans="1:13" x14ac:dyDescent="0.25">
      <c r="A164" s="10"/>
      <c r="F164" s="13"/>
      <c r="G164" s="143"/>
      <c r="H164" s="17"/>
      <c r="I164" s="14"/>
      <c r="J164" s="14"/>
      <c r="K164" s="14"/>
      <c r="L164" s="107"/>
      <c r="M164" s="107"/>
    </row>
    <row r="165" spans="1:13" x14ac:dyDescent="0.25">
      <c r="A165" s="10"/>
      <c r="F165" s="13"/>
      <c r="G165" s="143"/>
      <c r="H165" s="17"/>
      <c r="I165" s="14"/>
      <c r="J165" s="14"/>
      <c r="K165" s="14"/>
      <c r="L165" s="107"/>
      <c r="M165" s="14"/>
    </row>
    <row r="166" spans="1:13" x14ac:dyDescent="0.25">
      <c r="A166" s="10"/>
      <c r="F166" s="13"/>
      <c r="G166" s="143"/>
      <c r="H166" s="17"/>
      <c r="I166" s="14"/>
      <c r="J166" s="14"/>
      <c r="K166" s="14"/>
      <c r="L166" s="107"/>
      <c r="M166" s="14"/>
    </row>
    <row r="167" spans="1:13" x14ac:dyDescent="0.25">
      <c r="A167" s="10"/>
      <c r="F167" s="13"/>
      <c r="G167" s="143"/>
      <c r="H167" s="17"/>
      <c r="I167" s="14"/>
      <c r="J167" s="14"/>
      <c r="K167" s="14"/>
      <c r="L167" s="107"/>
      <c r="M167" s="14"/>
    </row>
    <row r="168" spans="1:13" x14ac:dyDescent="0.25">
      <c r="A168" s="10"/>
      <c r="F168" s="13"/>
      <c r="G168" s="143"/>
      <c r="H168" s="17"/>
      <c r="I168" s="14"/>
      <c r="J168" s="14"/>
      <c r="K168" s="14"/>
      <c r="L168" s="107"/>
      <c r="M168" s="14"/>
    </row>
    <row r="169" spans="1:13" x14ac:dyDescent="0.25">
      <c r="A169" s="10"/>
      <c r="F169" s="13"/>
      <c r="G169" s="143"/>
      <c r="H169" s="17"/>
      <c r="I169" s="14"/>
      <c r="J169" s="14"/>
      <c r="K169" s="14"/>
      <c r="L169" s="107"/>
      <c r="M169" s="14"/>
    </row>
    <row r="170" spans="1:13" x14ac:dyDescent="0.25">
      <c r="A170" s="10"/>
      <c r="F170" s="13"/>
      <c r="G170" s="143"/>
      <c r="H170" s="17"/>
      <c r="I170" s="14"/>
      <c r="J170" s="14"/>
      <c r="K170" s="14"/>
      <c r="L170" s="107"/>
      <c r="M170" s="14"/>
    </row>
    <row r="171" spans="1:13" x14ac:dyDescent="0.25">
      <c r="A171" s="10"/>
      <c r="F171" s="13"/>
      <c r="G171" s="143"/>
      <c r="H171" s="17"/>
      <c r="I171" s="14"/>
      <c r="J171" s="14"/>
      <c r="K171" s="14"/>
      <c r="L171" s="107"/>
      <c r="M171" s="14"/>
    </row>
    <row r="172" spans="1:13" x14ac:dyDescent="0.25">
      <c r="A172" s="10"/>
      <c r="F172" s="13"/>
      <c r="G172" s="143"/>
      <c r="H172" s="17"/>
      <c r="I172" s="14"/>
      <c r="J172" s="14"/>
      <c r="K172" s="14"/>
      <c r="L172" s="107"/>
      <c r="M172" s="14"/>
    </row>
    <row r="173" spans="1:13" x14ac:dyDescent="0.25">
      <c r="A173" s="10"/>
      <c r="F173" s="13"/>
      <c r="G173" s="143"/>
      <c r="H173" s="17"/>
      <c r="I173" s="14"/>
      <c r="J173" s="14"/>
      <c r="K173" s="14"/>
      <c r="L173" s="107"/>
      <c r="M173" s="14"/>
    </row>
    <row r="174" spans="1:13" x14ac:dyDescent="0.25">
      <c r="A174" s="10"/>
      <c r="F174" s="13"/>
      <c r="G174" s="143"/>
      <c r="H174" s="17"/>
      <c r="I174" s="14"/>
      <c r="J174" s="14"/>
      <c r="K174" s="14"/>
      <c r="L174" s="107"/>
      <c r="M174" s="14"/>
    </row>
    <row r="175" spans="1:13" x14ac:dyDescent="0.25">
      <c r="A175" s="10"/>
      <c r="F175" s="13"/>
      <c r="G175" s="143"/>
      <c r="H175" s="17"/>
      <c r="I175" s="14"/>
      <c r="J175" s="14"/>
      <c r="K175" s="14"/>
      <c r="L175" s="107"/>
      <c r="M175" s="14"/>
    </row>
    <row r="176" spans="1:13" x14ac:dyDescent="0.25">
      <c r="A176" s="10"/>
      <c r="F176" s="13"/>
      <c r="G176" s="143"/>
      <c r="H176" s="17"/>
      <c r="I176" s="14"/>
      <c r="J176" s="14"/>
      <c r="K176" s="14"/>
      <c r="L176" s="107"/>
      <c r="M176" s="14"/>
    </row>
    <row r="177" spans="1:13" x14ac:dyDescent="0.25">
      <c r="A177" s="10"/>
      <c r="F177" s="13"/>
      <c r="G177" s="143"/>
      <c r="H177" s="17"/>
      <c r="I177" s="14"/>
      <c r="J177" s="14"/>
      <c r="K177" s="14"/>
      <c r="L177" s="107"/>
      <c r="M177" s="14"/>
    </row>
    <row r="178" spans="1:13" x14ac:dyDescent="0.25">
      <c r="A178" s="10"/>
      <c r="F178" s="13"/>
      <c r="G178" s="143"/>
      <c r="H178" s="17"/>
      <c r="I178" s="14"/>
      <c r="J178" s="14"/>
      <c r="K178" s="14"/>
      <c r="L178" s="107"/>
      <c r="M178" s="14"/>
    </row>
    <row r="179" spans="1:13" x14ac:dyDescent="0.25">
      <c r="A179" s="10"/>
      <c r="F179" s="13"/>
      <c r="G179" s="143"/>
      <c r="H179" s="17"/>
      <c r="I179" s="14"/>
      <c r="J179" s="14"/>
      <c r="K179" s="14"/>
      <c r="L179" s="107"/>
      <c r="M179" s="14"/>
    </row>
    <row r="180" spans="1:13" x14ac:dyDescent="0.25">
      <c r="A180" s="10"/>
      <c r="F180" s="13"/>
      <c r="G180" s="143"/>
      <c r="H180" s="17"/>
      <c r="I180" s="14"/>
      <c r="J180" s="14"/>
      <c r="K180" s="14"/>
      <c r="L180" s="107"/>
      <c r="M180" s="14"/>
    </row>
    <row r="181" spans="1:13" x14ac:dyDescent="0.25">
      <c r="A181" s="10"/>
      <c r="F181" s="13"/>
      <c r="G181" s="143"/>
      <c r="H181" s="17"/>
      <c r="I181" s="14"/>
      <c r="J181" s="14"/>
      <c r="K181" s="14"/>
      <c r="L181" s="107"/>
      <c r="M181" s="14"/>
    </row>
    <row r="182" spans="1:13" x14ac:dyDescent="0.25">
      <c r="A182" s="10"/>
      <c r="F182" s="13"/>
      <c r="G182" s="143"/>
      <c r="H182" s="17"/>
      <c r="I182" s="14"/>
      <c r="J182" s="14"/>
      <c r="K182" s="14"/>
      <c r="L182" s="107"/>
      <c r="M182" s="14"/>
    </row>
    <row r="183" spans="1:13" x14ac:dyDescent="0.25">
      <c r="A183" s="10"/>
      <c r="F183" s="13"/>
      <c r="G183" s="143"/>
      <c r="H183" s="17"/>
      <c r="I183" s="14"/>
      <c r="J183" s="14"/>
      <c r="K183" s="14"/>
      <c r="L183" s="107"/>
      <c r="M183" s="14"/>
    </row>
    <row r="184" spans="1:13" x14ac:dyDescent="0.25">
      <c r="A184" s="10"/>
      <c r="F184" s="13"/>
      <c r="G184" s="143"/>
      <c r="H184" s="17"/>
      <c r="I184" s="14"/>
      <c r="J184" s="14"/>
      <c r="K184" s="14"/>
      <c r="L184" s="107"/>
      <c r="M184" s="14"/>
    </row>
    <row r="185" spans="1:13" x14ac:dyDescent="0.25">
      <c r="A185" s="10"/>
      <c r="F185" s="13"/>
      <c r="G185" s="143"/>
      <c r="H185" s="17"/>
      <c r="I185" s="14"/>
      <c r="J185" s="14"/>
      <c r="K185" s="14"/>
      <c r="L185" s="107"/>
      <c r="M185" s="14"/>
    </row>
    <row r="186" spans="1:13" x14ac:dyDescent="0.25">
      <c r="A186" s="10"/>
      <c r="F186" s="13"/>
      <c r="G186" s="143"/>
      <c r="H186" s="17"/>
      <c r="I186" s="14"/>
      <c r="J186" s="14"/>
      <c r="K186" s="14"/>
      <c r="L186" s="107"/>
      <c r="M186" s="14"/>
    </row>
    <row r="187" spans="1:13" x14ac:dyDescent="0.25">
      <c r="A187" s="10"/>
      <c r="F187" s="13"/>
      <c r="G187" s="143"/>
      <c r="H187" s="17"/>
      <c r="I187" s="14"/>
      <c r="J187" s="14"/>
      <c r="K187" s="14"/>
      <c r="L187" s="107"/>
      <c r="M187" s="14"/>
    </row>
    <row r="188" spans="1:13" x14ac:dyDescent="0.25">
      <c r="A188" s="10"/>
      <c r="F188" s="13"/>
      <c r="G188" s="143"/>
      <c r="H188" s="17"/>
      <c r="I188" s="14"/>
      <c r="J188" s="14"/>
      <c r="K188" s="14"/>
      <c r="L188" s="107"/>
      <c r="M188" s="14"/>
    </row>
    <row r="189" spans="1:13" x14ac:dyDescent="0.25">
      <c r="A189" s="10"/>
      <c r="F189" s="13"/>
      <c r="G189" s="143"/>
      <c r="H189" s="17"/>
      <c r="I189" s="14"/>
      <c r="J189" s="14"/>
      <c r="K189" s="14"/>
      <c r="L189" s="107"/>
      <c r="M189" s="14"/>
    </row>
    <row r="190" spans="1:13" x14ac:dyDescent="0.25">
      <c r="A190" s="10"/>
      <c r="F190" s="13"/>
      <c r="G190" s="143"/>
      <c r="H190" s="17"/>
      <c r="I190" s="14"/>
      <c r="J190" s="14"/>
      <c r="K190" s="14"/>
      <c r="L190" s="107"/>
      <c r="M190" s="14"/>
    </row>
    <row r="191" spans="1:13" x14ac:dyDescent="0.25">
      <c r="A191" s="10"/>
      <c r="F191" s="13"/>
      <c r="G191" s="143"/>
      <c r="H191" s="17"/>
      <c r="I191" s="14"/>
      <c r="J191" s="14"/>
      <c r="K191" s="14"/>
      <c r="L191" s="107"/>
      <c r="M191" s="14"/>
    </row>
    <row r="192" spans="1:13" x14ac:dyDescent="0.25">
      <c r="A192" s="10"/>
      <c r="F192" s="13"/>
      <c r="G192" s="143"/>
      <c r="H192" s="17"/>
      <c r="I192" s="14"/>
      <c r="J192" s="14"/>
      <c r="K192" s="14"/>
      <c r="L192" s="107"/>
      <c r="M192" s="14"/>
    </row>
    <row r="193" spans="1:13" x14ac:dyDescent="0.25">
      <c r="A193" s="10"/>
      <c r="F193" s="13"/>
      <c r="G193" s="143"/>
      <c r="H193" s="17"/>
      <c r="I193" s="14"/>
      <c r="J193" s="14"/>
      <c r="K193" s="14"/>
      <c r="L193" s="107"/>
      <c r="M193" s="14"/>
    </row>
    <row r="194" spans="1:13" x14ac:dyDescent="0.25">
      <c r="A194" s="10"/>
      <c r="F194" s="13"/>
      <c r="G194" s="143"/>
      <c r="H194" s="17"/>
      <c r="I194" s="14"/>
      <c r="J194" s="14"/>
      <c r="K194" s="14"/>
      <c r="L194" s="107"/>
      <c r="M194" s="14"/>
    </row>
    <row r="195" spans="1:13" x14ac:dyDescent="0.25">
      <c r="A195" s="10"/>
      <c r="F195" s="13"/>
      <c r="G195" s="143"/>
      <c r="H195" s="17"/>
      <c r="I195" s="14"/>
      <c r="J195" s="14"/>
      <c r="K195" s="14"/>
      <c r="L195" s="107"/>
      <c r="M195" s="14"/>
    </row>
    <row r="196" spans="1:13" x14ac:dyDescent="0.25">
      <c r="A196" s="10"/>
      <c r="F196" s="13"/>
      <c r="G196" s="143"/>
      <c r="H196" s="17"/>
      <c r="I196" s="14"/>
      <c r="J196" s="14"/>
      <c r="K196" s="14"/>
      <c r="L196" s="107"/>
      <c r="M196" s="14"/>
    </row>
    <row r="197" spans="1:13" x14ac:dyDescent="0.25">
      <c r="A197" s="10"/>
      <c r="F197" s="13"/>
      <c r="G197" s="143"/>
      <c r="H197" s="17"/>
      <c r="I197" s="14"/>
      <c r="J197" s="14"/>
      <c r="K197" s="14"/>
      <c r="L197" s="107"/>
      <c r="M197" s="14"/>
    </row>
    <row r="198" spans="1:13" x14ac:dyDescent="0.25">
      <c r="A198" s="10"/>
      <c r="F198" s="13"/>
      <c r="G198" s="143"/>
      <c r="H198" s="17"/>
      <c r="I198" s="14"/>
      <c r="J198" s="14"/>
      <c r="K198" s="14"/>
      <c r="L198" s="107"/>
      <c r="M198" s="14"/>
    </row>
    <row r="199" spans="1:13" x14ac:dyDescent="0.25">
      <c r="A199" s="10"/>
      <c r="F199" s="13"/>
      <c r="G199" s="143"/>
      <c r="H199" s="17"/>
      <c r="I199" s="14"/>
      <c r="J199" s="14"/>
      <c r="K199" s="14"/>
      <c r="L199" s="107"/>
      <c r="M199" s="14"/>
    </row>
    <row r="200" spans="1:13" x14ac:dyDescent="0.25">
      <c r="A200" s="10"/>
      <c r="F200" s="13"/>
      <c r="G200" s="143"/>
      <c r="H200" s="17"/>
      <c r="I200" s="14"/>
      <c r="J200" s="14"/>
      <c r="K200" s="14"/>
      <c r="L200" s="107"/>
      <c r="M200" s="14"/>
    </row>
    <row r="201" spans="1:13" x14ac:dyDescent="0.25">
      <c r="A201" s="10"/>
      <c r="F201" s="13"/>
      <c r="G201" s="143"/>
      <c r="H201" s="17"/>
      <c r="I201" s="14"/>
      <c r="J201" s="14"/>
      <c r="K201" s="14"/>
      <c r="L201" s="107"/>
      <c r="M201" s="14"/>
    </row>
    <row r="202" spans="1:13" x14ac:dyDescent="0.25">
      <c r="A202" s="10"/>
      <c r="F202" s="13"/>
      <c r="G202" s="143"/>
      <c r="H202" s="17"/>
      <c r="I202" s="14"/>
      <c r="J202" s="14"/>
      <c r="K202" s="14"/>
      <c r="L202" s="107"/>
      <c r="M202" s="14"/>
    </row>
    <row r="203" spans="1:13" x14ac:dyDescent="0.25">
      <c r="A203" s="10"/>
      <c r="F203" s="13"/>
      <c r="G203" s="143"/>
      <c r="H203" s="17"/>
      <c r="I203" s="14"/>
      <c r="J203" s="14"/>
      <c r="K203" s="14"/>
      <c r="L203" s="107"/>
      <c r="M203" s="14"/>
    </row>
    <row r="204" spans="1:13" x14ac:dyDescent="0.25">
      <c r="A204" s="10"/>
      <c r="F204" s="13"/>
      <c r="G204" s="143"/>
      <c r="H204" s="17"/>
      <c r="I204" s="14"/>
      <c r="J204" s="14"/>
      <c r="K204" s="14"/>
      <c r="L204" s="107"/>
      <c r="M204" s="14"/>
    </row>
    <row r="205" spans="1:13" x14ac:dyDescent="0.25">
      <c r="A205" s="10"/>
      <c r="F205" s="13"/>
      <c r="G205" s="143"/>
      <c r="H205" s="17"/>
      <c r="I205" s="14"/>
      <c r="J205" s="14"/>
      <c r="K205" s="14"/>
      <c r="L205" s="107"/>
      <c r="M205" s="14"/>
    </row>
    <row r="206" spans="1:13" x14ac:dyDescent="0.25">
      <c r="A206" s="10"/>
      <c r="F206" s="13"/>
      <c r="G206" s="143"/>
      <c r="H206" s="17"/>
      <c r="I206" s="14"/>
      <c r="J206" s="14"/>
      <c r="K206" s="14"/>
      <c r="L206" s="107"/>
      <c r="M206" s="14"/>
    </row>
    <row r="207" spans="1:13" x14ac:dyDescent="0.25">
      <c r="A207" s="10"/>
      <c r="F207" s="13"/>
      <c r="G207" s="143"/>
      <c r="H207" s="17"/>
      <c r="I207" s="14"/>
      <c r="J207" s="14"/>
      <c r="K207" s="14"/>
      <c r="L207" s="107"/>
      <c r="M207" s="14"/>
    </row>
    <row r="208" spans="1:13" x14ac:dyDescent="0.25">
      <c r="A208" s="10"/>
      <c r="F208" s="13"/>
      <c r="G208" s="143"/>
      <c r="H208" s="17"/>
      <c r="I208" s="14"/>
      <c r="J208" s="14"/>
      <c r="K208" s="14"/>
      <c r="L208" s="107"/>
      <c r="M208" s="14"/>
    </row>
    <row r="209" spans="1:13" x14ac:dyDescent="0.25">
      <c r="A209" s="10"/>
      <c r="F209" s="13"/>
      <c r="G209" s="143"/>
      <c r="H209" s="17"/>
      <c r="I209" s="14"/>
      <c r="J209" s="14"/>
      <c r="K209" s="14"/>
      <c r="L209" s="107"/>
      <c r="M209" s="14"/>
    </row>
    <row r="210" spans="1:13" x14ac:dyDescent="0.25">
      <c r="A210" s="10"/>
      <c r="F210" s="13"/>
      <c r="G210" s="143"/>
      <c r="H210" s="17"/>
      <c r="I210" s="14"/>
      <c r="J210" s="14"/>
      <c r="K210" s="14"/>
      <c r="L210" s="107"/>
      <c r="M210" s="14"/>
    </row>
    <row r="211" spans="1:13" x14ac:dyDescent="0.25">
      <c r="A211" s="10"/>
      <c r="F211" s="13"/>
      <c r="G211" s="143"/>
      <c r="H211" s="17"/>
      <c r="I211" s="14"/>
      <c r="J211" s="14"/>
      <c r="K211" s="14"/>
      <c r="L211" s="107"/>
      <c r="M211" s="14"/>
    </row>
    <row r="212" spans="1:13" x14ac:dyDescent="0.25">
      <c r="A212" s="10"/>
      <c r="F212" s="13"/>
      <c r="G212" s="143"/>
      <c r="H212" s="17"/>
      <c r="I212" s="14"/>
      <c r="J212" s="14"/>
      <c r="K212" s="14"/>
      <c r="L212" s="107"/>
      <c r="M212" s="14"/>
    </row>
    <row r="213" spans="1:13" x14ac:dyDescent="0.25">
      <c r="A213" s="10"/>
      <c r="F213" s="13"/>
      <c r="G213" s="143"/>
      <c r="H213" s="17"/>
      <c r="I213" s="14"/>
      <c r="J213" s="14"/>
      <c r="K213" s="14"/>
      <c r="L213" s="107"/>
      <c r="M213" s="14"/>
    </row>
    <row r="214" spans="1:13" x14ac:dyDescent="0.25">
      <c r="A214" s="10"/>
      <c r="F214" s="13"/>
      <c r="G214" s="143"/>
      <c r="H214" s="17"/>
      <c r="I214" s="14"/>
      <c r="J214" s="14"/>
      <c r="K214" s="14"/>
      <c r="L214" s="107"/>
      <c r="M214" s="14"/>
    </row>
    <row r="215" spans="1:13" x14ac:dyDescent="0.25">
      <c r="A215" s="10"/>
      <c r="F215" s="13"/>
      <c r="G215" s="143"/>
      <c r="H215" s="17"/>
      <c r="I215" s="14"/>
      <c r="J215" s="14"/>
      <c r="K215" s="14"/>
      <c r="L215" s="107"/>
      <c r="M215" s="14"/>
    </row>
    <row r="216" spans="1:13" x14ac:dyDescent="0.25">
      <c r="A216" s="10"/>
      <c r="F216" s="13"/>
      <c r="G216" s="143"/>
      <c r="H216" s="17"/>
      <c r="I216" s="14"/>
      <c r="J216" s="14"/>
      <c r="K216" s="14"/>
      <c r="L216" s="107"/>
      <c r="M216" s="14"/>
    </row>
    <row r="217" spans="1:13" x14ac:dyDescent="0.25">
      <c r="A217" s="10"/>
      <c r="F217" s="13"/>
      <c r="G217" s="143"/>
      <c r="H217" s="17"/>
      <c r="I217" s="14"/>
      <c r="J217" s="14"/>
      <c r="K217" s="14"/>
      <c r="L217" s="107"/>
      <c r="M217" s="14"/>
    </row>
    <row r="218" spans="1:13" x14ac:dyDescent="0.25">
      <c r="A218" s="10"/>
      <c r="F218" s="13"/>
      <c r="G218" s="143"/>
      <c r="H218" s="17"/>
      <c r="I218" s="14"/>
      <c r="J218" s="14"/>
      <c r="K218" s="14"/>
      <c r="L218" s="107"/>
      <c r="M218" s="14"/>
    </row>
    <row r="219" spans="1:13" x14ac:dyDescent="0.25">
      <c r="A219" s="10"/>
      <c r="F219" s="13"/>
      <c r="G219" s="143"/>
      <c r="H219" s="17"/>
      <c r="I219" s="14"/>
      <c r="J219" s="14"/>
      <c r="K219" s="14"/>
      <c r="L219" s="107"/>
      <c r="M219" s="14"/>
    </row>
    <row r="220" spans="1:13" x14ac:dyDescent="0.25">
      <c r="A220" s="10"/>
      <c r="F220" s="13"/>
      <c r="G220" s="143"/>
      <c r="H220" s="17"/>
      <c r="I220" s="14"/>
      <c r="J220" s="14"/>
      <c r="K220" s="14"/>
      <c r="L220" s="107"/>
      <c r="M220" s="14"/>
    </row>
    <row r="221" spans="1:13" x14ac:dyDescent="0.25">
      <c r="A221" s="10"/>
      <c r="F221" s="13"/>
      <c r="G221" s="143"/>
      <c r="H221" s="17"/>
      <c r="I221" s="14"/>
      <c r="J221" s="14"/>
      <c r="K221" s="14"/>
      <c r="L221" s="107"/>
      <c r="M221" s="14"/>
    </row>
    <row r="222" spans="1:13" x14ac:dyDescent="0.25">
      <c r="A222" s="10"/>
      <c r="F222" s="13"/>
      <c r="G222" s="143"/>
      <c r="H222" s="17"/>
      <c r="I222" s="14"/>
      <c r="J222" s="14"/>
      <c r="K222" s="14"/>
      <c r="L222" s="107"/>
      <c r="M222" s="14"/>
    </row>
    <row r="223" spans="1:13" x14ac:dyDescent="0.25">
      <c r="A223" s="10"/>
      <c r="F223" s="13"/>
      <c r="G223" s="143"/>
      <c r="H223" s="17"/>
      <c r="I223" s="14"/>
      <c r="J223" s="14"/>
      <c r="K223" s="14"/>
      <c r="L223" s="107"/>
      <c r="M223" s="14"/>
    </row>
    <row r="224" spans="1:13" x14ac:dyDescent="0.25">
      <c r="A224" s="10"/>
      <c r="F224" s="13"/>
      <c r="G224" s="143"/>
      <c r="H224" s="17"/>
      <c r="I224" s="14"/>
      <c r="J224" s="14"/>
      <c r="K224" s="14"/>
      <c r="L224" s="107"/>
      <c r="M224" s="14"/>
    </row>
    <row r="225" spans="1:13" x14ac:dyDescent="0.25">
      <c r="A225" s="10"/>
      <c r="F225" s="13"/>
      <c r="G225" s="143"/>
      <c r="H225" s="17"/>
      <c r="I225" s="14"/>
      <c r="J225" s="14"/>
      <c r="K225" s="14"/>
      <c r="L225" s="107"/>
      <c r="M225" s="14"/>
    </row>
    <row r="226" spans="1:13" x14ac:dyDescent="0.25">
      <c r="A226" s="10"/>
      <c r="F226" s="13"/>
      <c r="G226" s="143"/>
      <c r="H226" s="17"/>
      <c r="I226" s="14"/>
      <c r="J226" s="14"/>
      <c r="K226" s="14"/>
      <c r="L226" s="107"/>
      <c r="M226" s="14"/>
    </row>
    <row r="227" spans="1:13" x14ac:dyDescent="0.25">
      <c r="A227" s="10"/>
      <c r="F227" s="13"/>
      <c r="G227" s="143"/>
      <c r="H227" s="17"/>
      <c r="I227" s="14"/>
      <c r="J227" s="14"/>
      <c r="K227" s="14"/>
      <c r="L227" s="107"/>
      <c r="M227" s="14"/>
    </row>
    <row r="228" spans="1:13" x14ac:dyDescent="0.25">
      <c r="A228" s="10"/>
      <c r="F228" s="13"/>
      <c r="G228" s="143"/>
      <c r="H228" s="17"/>
      <c r="I228" s="14"/>
      <c r="J228" s="14"/>
      <c r="K228" s="14"/>
      <c r="L228" s="107"/>
      <c r="M228" s="14"/>
    </row>
    <row r="229" spans="1:13" x14ac:dyDescent="0.25">
      <c r="A229" s="10"/>
      <c r="F229" s="13"/>
      <c r="G229" s="143"/>
      <c r="H229" s="17"/>
      <c r="I229" s="14"/>
      <c r="J229" s="14"/>
      <c r="K229" s="14"/>
      <c r="L229" s="107"/>
      <c r="M229" s="14"/>
    </row>
    <row r="230" spans="1:13" x14ac:dyDescent="0.25">
      <c r="A230" s="10"/>
      <c r="F230" s="13"/>
      <c r="G230" s="143"/>
      <c r="H230" s="17"/>
      <c r="I230" s="14"/>
      <c r="J230" s="14"/>
      <c r="K230" s="14"/>
      <c r="L230" s="107"/>
      <c r="M230" s="14"/>
    </row>
    <row r="231" spans="1:13" x14ac:dyDescent="0.25">
      <c r="A231" s="10"/>
      <c r="F231" s="13"/>
      <c r="G231" s="143"/>
      <c r="H231" s="17"/>
      <c r="I231" s="14"/>
      <c r="J231" s="14"/>
      <c r="K231" s="14"/>
      <c r="L231" s="107"/>
      <c r="M231" s="14"/>
    </row>
    <row r="232" spans="1:13" x14ac:dyDescent="0.25">
      <c r="A232" s="10"/>
      <c r="F232" s="13"/>
      <c r="G232" s="143"/>
      <c r="H232" s="17"/>
      <c r="I232" s="14"/>
      <c r="J232" s="14"/>
      <c r="K232" s="14"/>
      <c r="L232" s="107"/>
      <c r="M232" s="14"/>
    </row>
    <row r="233" spans="1:13" x14ac:dyDescent="0.25">
      <c r="A233" s="10"/>
      <c r="F233" s="13"/>
      <c r="G233" s="143"/>
      <c r="H233" s="17"/>
      <c r="I233" s="14"/>
      <c r="J233" s="14"/>
      <c r="K233" s="14"/>
      <c r="L233" s="107"/>
      <c r="M233" s="14"/>
    </row>
    <row r="234" spans="1:13" x14ac:dyDescent="0.25">
      <c r="A234" s="10"/>
      <c r="F234" s="13"/>
      <c r="G234" s="143"/>
      <c r="H234" s="17"/>
      <c r="I234" s="14"/>
      <c r="J234" s="14"/>
      <c r="K234" s="14"/>
      <c r="L234" s="107"/>
      <c r="M234" s="14"/>
    </row>
    <row r="235" spans="1:13" x14ac:dyDescent="0.25">
      <c r="A235" s="10"/>
      <c r="F235" s="13"/>
      <c r="G235" s="143"/>
      <c r="H235" s="17"/>
      <c r="I235" s="14"/>
      <c r="J235" s="14"/>
      <c r="K235" s="14"/>
      <c r="L235" s="107"/>
      <c r="M235" s="14"/>
    </row>
    <row r="236" spans="1:13" x14ac:dyDescent="0.25">
      <c r="A236" s="10"/>
      <c r="F236" s="13"/>
      <c r="G236" s="143"/>
      <c r="H236" s="17"/>
      <c r="I236" s="14"/>
      <c r="J236" s="14"/>
      <c r="K236" s="14"/>
      <c r="L236" s="107"/>
      <c r="M236" s="14"/>
    </row>
    <row r="237" spans="1:13" x14ac:dyDescent="0.25">
      <c r="A237" s="10"/>
      <c r="F237" s="13"/>
      <c r="G237" s="143"/>
      <c r="H237" s="17"/>
      <c r="I237" s="14"/>
      <c r="J237" s="14"/>
      <c r="K237" s="14"/>
      <c r="L237" s="107"/>
      <c r="M237" s="14"/>
    </row>
    <row r="238" spans="1:13" x14ac:dyDescent="0.25">
      <c r="A238" s="10"/>
      <c r="F238" s="13"/>
      <c r="G238" s="143"/>
      <c r="H238" s="17"/>
      <c r="I238" s="14"/>
      <c r="J238" s="14"/>
      <c r="K238" s="14"/>
      <c r="L238" s="107"/>
      <c r="M238" s="14"/>
    </row>
    <row r="239" spans="1:13" x14ac:dyDescent="0.25">
      <c r="A239" s="10"/>
      <c r="F239" s="13"/>
      <c r="G239" s="143"/>
      <c r="H239" s="17"/>
      <c r="I239" s="14"/>
      <c r="J239" s="14"/>
      <c r="K239" s="14"/>
      <c r="L239" s="107"/>
      <c r="M239" s="14"/>
    </row>
    <row r="240" spans="1:13" x14ac:dyDescent="0.25">
      <c r="A240" s="10"/>
      <c r="F240" s="13"/>
      <c r="G240" s="143"/>
      <c r="H240" s="17"/>
      <c r="I240" s="14"/>
      <c r="J240" s="14"/>
      <c r="K240" s="14"/>
      <c r="L240" s="107"/>
      <c r="M240" s="14"/>
    </row>
    <row r="241" spans="1:13" x14ac:dyDescent="0.25">
      <c r="A241" s="10"/>
      <c r="F241" s="13"/>
      <c r="G241" s="143"/>
      <c r="H241" s="17"/>
      <c r="I241" s="14"/>
      <c r="J241" s="14"/>
      <c r="K241" s="14"/>
      <c r="L241" s="107"/>
      <c r="M241" s="14"/>
    </row>
    <row r="242" spans="1:13" x14ac:dyDescent="0.25">
      <c r="A242" s="10"/>
      <c r="F242" s="13"/>
      <c r="G242" s="143"/>
      <c r="H242" s="17"/>
      <c r="I242" s="14"/>
      <c r="J242" s="14"/>
      <c r="K242" s="14"/>
      <c r="L242" s="107"/>
      <c r="M242" s="14"/>
    </row>
    <row r="243" spans="1:13" x14ac:dyDescent="0.25">
      <c r="A243" s="10"/>
      <c r="F243" s="13"/>
      <c r="G243" s="143"/>
      <c r="H243" s="17"/>
      <c r="I243" s="14"/>
      <c r="J243" s="14"/>
      <c r="K243" s="14"/>
      <c r="L243" s="107"/>
      <c r="M243" s="14"/>
    </row>
    <row r="244" spans="1:13" x14ac:dyDescent="0.25">
      <c r="A244" s="10"/>
      <c r="F244" s="13"/>
      <c r="G244" s="143"/>
      <c r="H244" s="17"/>
      <c r="I244" s="14"/>
      <c r="J244" s="14"/>
      <c r="K244" s="14"/>
      <c r="L244" s="107"/>
      <c r="M244" s="14"/>
    </row>
    <row r="245" spans="1:13" x14ac:dyDescent="0.25">
      <c r="A245" s="10"/>
      <c r="F245" s="13"/>
      <c r="G245" s="143"/>
      <c r="H245" s="17"/>
      <c r="I245" s="14"/>
      <c r="J245" s="14"/>
      <c r="K245" s="14"/>
      <c r="L245" s="107"/>
      <c r="M245" s="14"/>
    </row>
    <row r="246" spans="1:13" x14ac:dyDescent="0.25">
      <c r="A246" s="10"/>
      <c r="F246" s="13"/>
      <c r="G246" s="143"/>
      <c r="H246" s="17"/>
      <c r="I246" s="14"/>
      <c r="J246" s="14"/>
      <c r="K246" s="14"/>
      <c r="L246" s="107"/>
      <c r="M246" s="14"/>
    </row>
    <row r="247" spans="1:13" x14ac:dyDescent="0.25">
      <c r="A247" s="10"/>
      <c r="F247" s="13"/>
      <c r="G247" s="143"/>
      <c r="H247" s="17"/>
      <c r="I247" s="14"/>
      <c r="J247" s="14"/>
      <c r="K247" s="14"/>
      <c r="L247" s="107"/>
      <c r="M247" s="14"/>
    </row>
    <row r="248" spans="1:13" x14ac:dyDescent="0.25">
      <c r="A248" s="10"/>
      <c r="F248" s="13"/>
      <c r="G248" s="143"/>
      <c r="H248" s="17"/>
      <c r="I248" s="14"/>
      <c r="J248" s="14"/>
      <c r="K248" s="14"/>
      <c r="L248" s="107"/>
      <c r="M248" s="14"/>
    </row>
    <row r="249" spans="1:13" x14ac:dyDescent="0.25">
      <c r="A249" s="10"/>
      <c r="F249" s="13"/>
      <c r="G249" s="143"/>
      <c r="H249" s="17"/>
      <c r="I249" s="14"/>
      <c r="J249" s="14"/>
      <c r="K249" s="14"/>
      <c r="L249" s="107"/>
      <c r="M249" s="14"/>
    </row>
    <row r="250" spans="1:13" x14ac:dyDescent="0.25">
      <c r="A250" s="10"/>
      <c r="F250" s="13"/>
      <c r="G250" s="143"/>
      <c r="H250" s="17"/>
      <c r="I250" s="14"/>
      <c r="J250" s="14"/>
      <c r="K250" s="14"/>
      <c r="L250" s="107"/>
      <c r="M250" s="14"/>
    </row>
    <row r="251" spans="1:13" x14ac:dyDescent="0.25">
      <c r="A251" s="10"/>
      <c r="F251" s="13"/>
      <c r="G251" s="143"/>
      <c r="H251" s="17"/>
      <c r="I251" s="14"/>
      <c r="J251" s="14"/>
      <c r="K251" s="14"/>
      <c r="L251" s="107"/>
      <c r="M251" s="14"/>
    </row>
    <row r="252" spans="1:13" x14ac:dyDescent="0.25">
      <c r="A252" s="10"/>
      <c r="F252" s="13"/>
      <c r="G252" s="143"/>
      <c r="H252" s="17"/>
      <c r="I252" s="14"/>
      <c r="J252" s="14"/>
      <c r="K252" s="14"/>
      <c r="L252" s="107"/>
      <c r="M252" s="14"/>
    </row>
    <row r="253" spans="1:13" x14ac:dyDescent="0.25">
      <c r="A253" s="10"/>
      <c r="F253" s="13"/>
      <c r="G253" s="143"/>
      <c r="H253" s="17"/>
      <c r="I253" s="14"/>
      <c r="J253" s="14"/>
      <c r="K253" s="14"/>
      <c r="L253" s="107"/>
      <c r="M253" s="14"/>
    </row>
    <row r="254" spans="1:13" x14ac:dyDescent="0.25">
      <c r="A254" s="10"/>
      <c r="F254" s="13"/>
      <c r="G254" s="143"/>
      <c r="H254" s="17"/>
      <c r="I254" s="14"/>
      <c r="J254" s="14"/>
      <c r="K254" s="14"/>
      <c r="L254" s="107"/>
      <c r="M254" s="14"/>
    </row>
    <row r="255" spans="1:13" x14ac:dyDescent="0.25">
      <c r="A255" s="10"/>
      <c r="F255" s="13"/>
      <c r="G255" s="143"/>
      <c r="H255" s="17"/>
      <c r="I255" s="14"/>
      <c r="J255" s="14"/>
      <c r="K255" s="14"/>
      <c r="L255" s="107"/>
      <c r="M255" s="14"/>
    </row>
    <row r="256" spans="1:13" x14ac:dyDescent="0.25">
      <c r="A256" s="10"/>
      <c r="F256" s="13"/>
      <c r="G256" s="143"/>
      <c r="H256" s="17"/>
      <c r="I256" s="14"/>
      <c r="J256" s="14"/>
      <c r="K256" s="14"/>
      <c r="L256" s="107"/>
      <c r="M256" s="14"/>
    </row>
    <row r="257" spans="1:13" x14ac:dyDescent="0.25">
      <c r="A257" s="10"/>
      <c r="F257" s="13"/>
      <c r="G257" s="143"/>
      <c r="H257" s="17"/>
      <c r="I257" s="14"/>
      <c r="J257" s="14"/>
      <c r="K257" s="14"/>
      <c r="L257" s="107"/>
      <c r="M257" s="14"/>
    </row>
    <row r="258" spans="1:13" x14ac:dyDescent="0.25">
      <c r="A258" s="10"/>
      <c r="F258" s="13"/>
      <c r="G258" s="143"/>
      <c r="H258" s="17"/>
      <c r="I258" s="14"/>
      <c r="J258" s="14"/>
      <c r="K258" s="14"/>
      <c r="L258" s="107"/>
      <c r="M258" s="14"/>
    </row>
    <row r="259" spans="1:13" x14ac:dyDescent="0.25">
      <c r="A259" s="10"/>
      <c r="F259" s="13"/>
      <c r="G259" s="143"/>
      <c r="H259" s="17"/>
      <c r="I259" s="14"/>
      <c r="J259" s="14"/>
      <c r="K259" s="14"/>
      <c r="L259" s="107"/>
      <c r="M259" s="14"/>
    </row>
    <row r="260" spans="1:13" x14ac:dyDescent="0.25">
      <c r="A260" s="10"/>
      <c r="F260" s="13"/>
      <c r="G260" s="143"/>
      <c r="H260" s="17"/>
      <c r="I260" s="14"/>
      <c r="J260" s="14"/>
      <c r="K260" s="14"/>
      <c r="L260" s="107"/>
      <c r="M260" s="14"/>
    </row>
    <row r="261" spans="1:13" x14ac:dyDescent="0.25">
      <c r="A261" s="10"/>
      <c r="F261" s="13"/>
      <c r="G261" s="143"/>
      <c r="H261" s="17"/>
      <c r="I261" s="14"/>
      <c r="J261" s="14"/>
      <c r="K261" s="14"/>
      <c r="L261" s="107"/>
      <c r="M261" s="14"/>
    </row>
    <row r="262" spans="1:13" x14ac:dyDescent="0.25">
      <c r="A262" s="10"/>
      <c r="F262" s="13"/>
      <c r="G262" s="143"/>
      <c r="H262" s="17"/>
      <c r="I262" s="14"/>
      <c r="J262" s="14"/>
      <c r="K262" s="14"/>
      <c r="L262" s="107"/>
      <c r="M262" s="14"/>
    </row>
    <row r="263" spans="1:13" x14ac:dyDescent="0.25">
      <c r="A263" s="10"/>
      <c r="F263" s="13"/>
      <c r="G263" s="143"/>
      <c r="H263" s="17"/>
      <c r="I263" s="14"/>
      <c r="J263" s="14"/>
      <c r="K263" s="14"/>
      <c r="L263" s="107"/>
      <c r="M263" s="14"/>
    </row>
    <row r="264" spans="1:13" x14ac:dyDescent="0.25">
      <c r="A264" s="10"/>
      <c r="F264" s="13"/>
      <c r="G264" s="143"/>
      <c r="H264" s="17"/>
      <c r="I264" s="14"/>
      <c r="J264" s="14"/>
      <c r="K264" s="14"/>
      <c r="L264" s="107"/>
      <c r="M264" s="14"/>
    </row>
    <row r="265" spans="1:13" x14ac:dyDescent="0.25">
      <c r="A265" s="10"/>
      <c r="F265" s="13"/>
      <c r="G265" s="143"/>
      <c r="H265" s="17"/>
      <c r="I265" s="14"/>
      <c r="J265" s="14"/>
      <c r="K265" s="14"/>
      <c r="L265" s="107"/>
      <c r="M265" s="14"/>
    </row>
    <row r="266" spans="1:13" x14ac:dyDescent="0.25">
      <c r="A266" s="10"/>
      <c r="F266" s="13"/>
      <c r="G266" s="143"/>
      <c r="H266" s="17"/>
      <c r="I266" s="14"/>
      <c r="J266" s="14"/>
      <c r="K266" s="14"/>
      <c r="L266" s="107"/>
      <c r="M266" s="14"/>
    </row>
    <row r="267" spans="1:13" x14ac:dyDescent="0.25">
      <c r="A267" s="10"/>
      <c r="F267" s="13"/>
      <c r="G267" s="143"/>
      <c r="H267" s="17"/>
      <c r="I267" s="14"/>
      <c r="J267" s="14"/>
      <c r="K267" s="14"/>
      <c r="L267" s="107"/>
      <c r="M267" s="14"/>
    </row>
    <row r="268" spans="1:13" x14ac:dyDescent="0.25">
      <c r="A268" s="10"/>
      <c r="F268" s="13"/>
      <c r="G268" s="143"/>
      <c r="H268" s="17"/>
      <c r="I268" s="14"/>
      <c r="J268" s="14"/>
      <c r="K268" s="14"/>
      <c r="L268" s="107"/>
      <c r="M268" s="14"/>
    </row>
    <row r="269" spans="1:13" x14ac:dyDescent="0.25">
      <c r="A269" s="10"/>
      <c r="F269" s="13"/>
      <c r="G269" s="143"/>
      <c r="H269" s="17"/>
      <c r="I269" s="14"/>
      <c r="J269" s="14"/>
      <c r="K269" s="14"/>
      <c r="L269" s="107"/>
      <c r="M269" s="14"/>
    </row>
    <row r="270" spans="1:13" x14ac:dyDescent="0.25">
      <c r="A270" s="10"/>
      <c r="F270" s="13"/>
      <c r="G270" s="143"/>
      <c r="H270" s="17"/>
      <c r="I270" s="14"/>
      <c r="J270" s="14"/>
      <c r="K270" s="14"/>
      <c r="L270" s="107"/>
      <c r="M270" s="14"/>
    </row>
    <row r="271" spans="1:13" x14ac:dyDescent="0.25">
      <c r="A271" s="10"/>
      <c r="F271" s="13"/>
      <c r="G271" s="143"/>
      <c r="H271" s="17"/>
      <c r="I271" s="14"/>
      <c r="J271" s="14"/>
      <c r="K271" s="14"/>
      <c r="L271" s="107"/>
      <c r="M271" s="14"/>
    </row>
    <row r="272" spans="1:13" x14ac:dyDescent="0.25">
      <c r="A272" s="10"/>
      <c r="F272" s="13"/>
      <c r="G272" s="143"/>
      <c r="H272" s="17"/>
      <c r="I272" s="14"/>
      <c r="J272" s="14"/>
      <c r="K272" s="14"/>
      <c r="L272" s="107"/>
      <c r="M272" s="14"/>
    </row>
    <row r="273" spans="1:13" x14ac:dyDescent="0.25">
      <c r="A273" s="10"/>
      <c r="F273" s="13"/>
      <c r="G273" s="143"/>
      <c r="H273" s="17"/>
      <c r="I273" s="14"/>
      <c r="J273" s="14"/>
      <c r="K273" s="14"/>
      <c r="L273" s="107"/>
      <c r="M273" s="14"/>
    </row>
    <row r="274" spans="1:13" x14ac:dyDescent="0.25">
      <c r="A274" s="10"/>
      <c r="F274" s="13"/>
      <c r="G274" s="143"/>
      <c r="H274" s="17"/>
      <c r="I274" s="14"/>
      <c r="J274" s="14"/>
      <c r="K274" s="14"/>
      <c r="L274" s="107"/>
      <c r="M274" s="14"/>
    </row>
    <row r="275" spans="1:13" x14ac:dyDescent="0.25">
      <c r="A275" s="10"/>
      <c r="F275" s="13"/>
      <c r="G275" s="143"/>
      <c r="H275" s="17"/>
      <c r="I275" s="14"/>
      <c r="J275" s="14"/>
      <c r="K275" s="14"/>
      <c r="L275" s="107"/>
      <c r="M275" s="14"/>
    </row>
    <row r="276" spans="1:13" x14ac:dyDescent="0.25">
      <c r="A276" s="10"/>
      <c r="F276" s="13"/>
      <c r="G276" s="143"/>
      <c r="H276" s="17"/>
      <c r="I276" s="14"/>
      <c r="J276" s="14"/>
      <c r="K276" s="14"/>
      <c r="L276" s="107"/>
      <c r="M276" s="14"/>
    </row>
    <row r="277" spans="1:13" x14ac:dyDescent="0.25">
      <c r="A277" s="10"/>
      <c r="F277" s="13"/>
      <c r="G277" s="143"/>
      <c r="H277" s="17"/>
      <c r="I277" s="14"/>
      <c r="J277" s="14"/>
      <c r="K277" s="14"/>
      <c r="L277" s="107"/>
      <c r="M277" s="14"/>
    </row>
    <row r="278" spans="1:13" x14ac:dyDescent="0.25">
      <c r="A278" s="10"/>
      <c r="F278" s="13"/>
      <c r="G278" s="143"/>
      <c r="H278" s="17"/>
      <c r="I278" s="14"/>
      <c r="J278" s="14"/>
      <c r="K278" s="14"/>
      <c r="L278" s="107"/>
      <c r="M278" s="14"/>
    </row>
    <row r="279" spans="1:13" x14ac:dyDescent="0.25">
      <c r="A279" s="10"/>
      <c r="F279" s="13"/>
      <c r="G279" s="143"/>
      <c r="H279" s="17"/>
      <c r="I279" s="14"/>
      <c r="J279" s="14"/>
      <c r="K279" s="14"/>
      <c r="L279" s="107"/>
      <c r="M279" s="14"/>
    </row>
    <row r="280" spans="1:13" x14ac:dyDescent="0.25">
      <c r="A280" s="10"/>
      <c r="F280" s="13"/>
      <c r="G280" s="143"/>
      <c r="H280" s="17"/>
      <c r="I280" s="14"/>
      <c r="J280" s="14"/>
      <c r="K280" s="14"/>
      <c r="L280" s="107"/>
      <c r="M280" s="14"/>
    </row>
    <row r="281" spans="1:13" x14ac:dyDescent="0.25">
      <c r="A281" s="10"/>
      <c r="F281" s="13"/>
      <c r="G281" s="143"/>
      <c r="H281" s="17"/>
      <c r="I281" s="14"/>
      <c r="J281" s="14"/>
      <c r="K281" s="14"/>
      <c r="L281" s="107"/>
      <c r="M281" s="14"/>
    </row>
    <row r="282" spans="1:13" x14ac:dyDescent="0.25">
      <c r="A282" s="10"/>
      <c r="F282" s="13"/>
      <c r="G282" s="143"/>
      <c r="H282" s="17"/>
      <c r="I282" s="14"/>
      <c r="J282" s="14"/>
      <c r="K282" s="14"/>
      <c r="L282" s="107"/>
      <c r="M282" s="14"/>
    </row>
    <row r="283" spans="1:13" x14ac:dyDescent="0.25">
      <c r="A283" s="10"/>
      <c r="F283" s="13"/>
      <c r="G283" s="143"/>
      <c r="H283" s="17"/>
      <c r="I283" s="14"/>
      <c r="J283" s="14"/>
      <c r="K283" s="14"/>
      <c r="L283" s="107"/>
      <c r="M283" s="14"/>
    </row>
    <row r="284" spans="1:13" x14ac:dyDescent="0.25">
      <c r="A284" s="10"/>
      <c r="F284" s="13"/>
      <c r="G284" s="143"/>
      <c r="H284" s="17"/>
      <c r="I284" s="14"/>
      <c r="J284" s="14"/>
      <c r="K284" s="14"/>
      <c r="L284" s="107"/>
      <c r="M284" s="14"/>
    </row>
    <row r="285" spans="1:13" x14ac:dyDescent="0.25">
      <c r="A285" s="10"/>
      <c r="F285" s="13"/>
      <c r="G285" s="143"/>
      <c r="H285" s="17"/>
      <c r="I285" s="14"/>
      <c r="J285" s="14"/>
      <c r="K285" s="14"/>
      <c r="L285" s="107"/>
      <c r="M285" s="14"/>
    </row>
    <row r="286" spans="1:13" x14ac:dyDescent="0.25">
      <c r="A286" s="10"/>
      <c r="F286" s="13"/>
      <c r="G286" s="143"/>
      <c r="H286" s="17"/>
      <c r="I286" s="14"/>
      <c r="J286" s="14"/>
      <c r="K286" s="14"/>
      <c r="L286" s="107"/>
      <c r="M286" s="14"/>
    </row>
    <row r="287" spans="1:13" x14ac:dyDescent="0.25">
      <c r="A287" s="10"/>
      <c r="F287" s="13"/>
      <c r="G287" s="143"/>
      <c r="H287" s="17"/>
      <c r="I287" s="14"/>
      <c r="J287" s="14"/>
      <c r="K287" s="14"/>
      <c r="L287" s="107"/>
      <c r="M287" s="14"/>
    </row>
    <row r="288" spans="1:13" x14ac:dyDescent="0.25">
      <c r="A288" s="10"/>
      <c r="F288" s="13"/>
      <c r="G288" s="143"/>
      <c r="H288" s="17"/>
      <c r="I288" s="14"/>
      <c r="J288" s="14"/>
      <c r="K288" s="14"/>
      <c r="L288" s="107"/>
      <c r="M288" s="14"/>
    </row>
    <row r="289" spans="1:13" x14ac:dyDescent="0.25">
      <c r="A289" s="10"/>
      <c r="F289" s="13"/>
      <c r="G289" s="143"/>
      <c r="H289" s="17"/>
      <c r="I289" s="14"/>
      <c r="J289" s="14"/>
      <c r="K289" s="14"/>
      <c r="L289" s="107"/>
      <c r="M289" s="14"/>
    </row>
    <row r="290" spans="1:13" x14ac:dyDescent="0.25">
      <c r="A290" s="10"/>
      <c r="F290" s="13"/>
      <c r="G290" s="143"/>
      <c r="H290" s="17"/>
      <c r="I290" s="14"/>
      <c r="J290" s="14"/>
      <c r="K290" s="14"/>
      <c r="L290" s="107"/>
      <c r="M290" s="14"/>
    </row>
    <row r="291" spans="1:13" x14ac:dyDescent="0.25">
      <c r="A291" s="10"/>
      <c r="F291" s="13"/>
      <c r="G291" s="143"/>
      <c r="H291" s="17"/>
      <c r="I291" s="14"/>
      <c r="J291" s="14"/>
      <c r="K291" s="14"/>
      <c r="L291" s="107"/>
      <c r="M291" s="14"/>
    </row>
    <row r="292" spans="1:13" x14ac:dyDescent="0.25">
      <c r="A292" s="10"/>
      <c r="F292" s="13"/>
      <c r="G292" s="143"/>
      <c r="H292" s="17"/>
      <c r="I292" s="14"/>
      <c r="J292" s="14"/>
      <c r="K292" s="14"/>
      <c r="L292" s="107"/>
      <c r="M292" s="14"/>
    </row>
    <row r="293" spans="1:13" x14ac:dyDescent="0.25">
      <c r="A293" s="10"/>
      <c r="F293" s="13"/>
      <c r="G293" s="143"/>
      <c r="H293" s="17"/>
      <c r="I293" s="14"/>
      <c r="J293" s="14"/>
      <c r="K293" s="14"/>
      <c r="L293" s="107"/>
      <c r="M293" s="14"/>
    </row>
    <row r="294" spans="1:13" x14ac:dyDescent="0.25">
      <c r="A294" s="10"/>
      <c r="F294" s="13"/>
      <c r="G294" s="143"/>
      <c r="H294" s="17"/>
      <c r="I294" s="14"/>
      <c r="J294" s="14"/>
      <c r="K294" s="14"/>
      <c r="L294" s="107"/>
      <c r="M294" s="14"/>
    </row>
    <row r="295" spans="1:13" x14ac:dyDescent="0.25">
      <c r="A295" s="10"/>
      <c r="F295" s="13"/>
      <c r="G295" s="143"/>
      <c r="H295" s="17"/>
      <c r="I295" s="14"/>
      <c r="J295" s="14"/>
      <c r="K295" s="14"/>
      <c r="L295" s="107"/>
      <c r="M295" s="14"/>
    </row>
    <row r="296" spans="1:13" x14ac:dyDescent="0.25">
      <c r="A296" s="10"/>
      <c r="F296" s="13"/>
      <c r="G296" s="143"/>
      <c r="H296" s="17"/>
      <c r="I296" s="14"/>
      <c r="J296" s="14"/>
      <c r="K296" s="14"/>
      <c r="L296" s="107"/>
      <c r="M296" s="14"/>
    </row>
    <row r="297" spans="1:13" x14ac:dyDescent="0.25">
      <c r="A297" s="10"/>
      <c r="F297" s="13"/>
      <c r="G297" s="143"/>
      <c r="H297" s="17"/>
      <c r="I297" s="14"/>
      <c r="J297" s="14"/>
      <c r="K297" s="14"/>
      <c r="L297" s="107"/>
      <c r="M297" s="14"/>
    </row>
    <row r="298" spans="1:13" x14ac:dyDescent="0.25">
      <c r="A298" s="10"/>
      <c r="F298" s="13"/>
      <c r="G298" s="143"/>
      <c r="H298" s="17"/>
      <c r="I298" s="14"/>
      <c r="J298" s="14"/>
      <c r="K298" s="14"/>
      <c r="L298" s="107"/>
      <c r="M298" s="14"/>
    </row>
    <row r="299" spans="1:13" x14ac:dyDescent="0.25">
      <c r="A299" s="10"/>
      <c r="F299" s="13"/>
      <c r="G299" s="143"/>
      <c r="H299" s="17"/>
      <c r="I299" s="14"/>
      <c r="J299" s="14"/>
      <c r="K299" s="14"/>
      <c r="L299" s="107"/>
      <c r="M299" s="14"/>
    </row>
    <row r="300" spans="1:13" x14ac:dyDescent="0.25">
      <c r="A300" s="10"/>
      <c r="F300" s="13"/>
      <c r="G300" s="143"/>
      <c r="H300" s="17"/>
      <c r="I300" s="14"/>
      <c r="J300" s="14"/>
      <c r="K300" s="14"/>
      <c r="L300" s="107"/>
      <c r="M300" s="14"/>
    </row>
    <row r="301" spans="1:13" x14ac:dyDescent="0.25">
      <c r="A301" s="10"/>
      <c r="F301" s="13"/>
      <c r="G301" s="143"/>
      <c r="H301" s="17"/>
      <c r="I301" s="14"/>
      <c r="J301" s="14"/>
      <c r="K301" s="14"/>
      <c r="L301" s="107"/>
      <c r="M301" s="14"/>
    </row>
    <row r="302" spans="1:13" x14ac:dyDescent="0.25">
      <c r="A302" s="10"/>
      <c r="F302" s="13"/>
      <c r="G302" s="143"/>
      <c r="H302" s="17"/>
      <c r="I302" s="14"/>
      <c r="J302" s="14"/>
      <c r="K302" s="14"/>
      <c r="L302" s="107"/>
      <c r="M302" s="14"/>
    </row>
    <row r="303" spans="1:13" x14ac:dyDescent="0.25">
      <c r="A303" s="10"/>
      <c r="F303" s="13"/>
      <c r="G303" s="143"/>
      <c r="H303" s="17"/>
      <c r="I303" s="14"/>
      <c r="J303" s="14"/>
      <c r="K303" s="14"/>
      <c r="L303" s="107"/>
      <c r="M303" s="14"/>
    </row>
    <row r="304" spans="1:13" x14ac:dyDescent="0.25">
      <c r="A304" s="10"/>
      <c r="F304" s="13"/>
      <c r="G304" s="143"/>
      <c r="H304" s="17"/>
      <c r="I304" s="14"/>
      <c r="J304" s="14"/>
      <c r="K304" s="14"/>
      <c r="L304" s="107"/>
      <c r="M304" s="14"/>
    </row>
    <row r="305" spans="1:13" x14ac:dyDescent="0.25">
      <c r="A305" s="10"/>
      <c r="F305" s="13"/>
      <c r="G305" s="143"/>
      <c r="H305" s="17"/>
      <c r="I305" s="14"/>
      <c r="J305" s="14"/>
      <c r="K305" s="14"/>
      <c r="L305" s="107"/>
      <c r="M305" s="14"/>
    </row>
    <row r="306" spans="1:13" x14ac:dyDescent="0.25">
      <c r="A306" s="10"/>
      <c r="F306" s="13"/>
      <c r="G306" s="143"/>
      <c r="H306" s="17"/>
      <c r="I306" s="14"/>
      <c r="J306" s="14"/>
      <c r="K306" s="14"/>
      <c r="L306" s="107"/>
      <c r="M306" s="14"/>
    </row>
    <row r="307" spans="1:13" x14ac:dyDescent="0.25">
      <c r="A307" s="10"/>
      <c r="F307" s="13"/>
      <c r="G307" s="143"/>
      <c r="H307" s="17"/>
      <c r="I307" s="14"/>
      <c r="J307" s="14"/>
      <c r="K307" s="14"/>
      <c r="L307" s="107"/>
      <c r="M307" s="14"/>
    </row>
    <row r="308" spans="1:13" x14ac:dyDescent="0.25">
      <c r="A308" s="10"/>
      <c r="F308" s="13"/>
      <c r="G308" s="143"/>
      <c r="H308" s="17"/>
      <c r="I308" s="14"/>
      <c r="J308" s="14"/>
      <c r="K308" s="14"/>
      <c r="L308" s="107"/>
      <c r="M308" s="14"/>
    </row>
    <row r="309" spans="1:13" x14ac:dyDescent="0.25">
      <c r="A309" s="10"/>
      <c r="F309" s="13"/>
      <c r="G309" s="143"/>
      <c r="H309" s="17"/>
      <c r="I309" s="14"/>
      <c r="J309" s="14"/>
      <c r="K309" s="14"/>
      <c r="L309" s="107"/>
      <c r="M309" s="14"/>
    </row>
    <row r="310" spans="1:13" x14ac:dyDescent="0.25">
      <c r="A310" s="10"/>
      <c r="F310" s="13"/>
      <c r="G310" s="143"/>
      <c r="H310" s="17"/>
      <c r="I310" s="14"/>
      <c r="J310" s="14"/>
      <c r="K310" s="14"/>
      <c r="L310" s="107"/>
      <c r="M310" s="14"/>
    </row>
    <row r="311" spans="1:13" x14ac:dyDescent="0.25">
      <c r="A311" s="10"/>
      <c r="F311" s="13"/>
      <c r="G311" s="143"/>
      <c r="H311" s="17"/>
      <c r="I311" s="14"/>
      <c r="J311" s="14"/>
      <c r="K311" s="14"/>
      <c r="L311" s="107"/>
      <c r="M311" s="14"/>
    </row>
    <row r="312" spans="1:13" x14ac:dyDescent="0.25">
      <c r="A312" s="10"/>
      <c r="F312" s="13"/>
      <c r="G312" s="143"/>
      <c r="H312" s="17"/>
      <c r="I312" s="14"/>
      <c r="J312" s="14"/>
      <c r="K312" s="14"/>
      <c r="L312" s="107"/>
      <c r="M312" s="14"/>
    </row>
    <row r="313" spans="1:13" x14ac:dyDescent="0.25">
      <c r="A313" s="10"/>
      <c r="F313" s="13"/>
      <c r="G313" s="143"/>
      <c r="H313" s="17"/>
      <c r="I313" s="14"/>
      <c r="J313" s="14"/>
      <c r="K313" s="14"/>
      <c r="L313" s="107"/>
      <c r="M313" s="14"/>
    </row>
    <row r="314" spans="1:13" x14ac:dyDescent="0.25">
      <c r="A314" s="10"/>
      <c r="F314" s="13"/>
      <c r="G314" s="143"/>
      <c r="H314" s="17"/>
      <c r="I314" s="14"/>
      <c r="J314" s="14"/>
      <c r="K314" s="14"/>
      <c r="L314" s="107"/>
      <c r="M314" s="14"/>
    </row>
    <row r="315" spans="1:13" x14ac:dyDescent="0.25">
      <c r="A315" s="10"/>
      <c r="F315" s="13"/>
      <c r="G315" s="143"/>
      <c r="H315" s="17"/>
      <c r="I315" s="14"/>
      <c r="J315" s="14"/>
      <c r="K315" s="14"/>
      <c r="L315" s="107"/>
      <c r="M315" s="14"/>
    </row>
    <row r="316" spans="1:13" x14ac:dyDescent="0.25">
      <c r="A316" s="10"/>
      <c r="F316" s="13"/>
      <c r="G316" s="143"/>
      <c r="H316" s="17"/>
      <c r="I316" s="14"/>
      <c r="J316" s="14"/>
      <c r="K316" s="14"/>
      <c r="L316" s="107"/>
      <c r="M316" s="14"/>
    </row>
    <row r="317" spans="1:13" x14ac:dyDescent="0.25">
      <c r="A317" s="10"/>
      <c r="F317" s="13"/>
      <c r="G317" s="143"/>
      <c r="H317" s="17"/>
      <c r="I317" s="14"/>
      <c r="J317" s="14"/>
      <c r="K317" s="14"/>
      <c r="L317" s="107"/>
      <c r="M317" s="14"/>
    </row>
    <row r="318" spans="1:13" x14ac:dyDescent="0.25">
      <c r="A318" s="10"/>
      <c r="F318" s="13"/>
      <c r="G318" s="143"/>
      <c r="H318" s="17"/>
      <c r="I318" s="14"/>
      <c r="J318" s="14"/>
      <c r="K318" s="14"/>
      <c r="L318" s="107"/>
      <c r="M318" s="14"/>
    </row>
    <row r="319" spans="1:13" x14ac:dyDescent="0.25">
      <c r="A319" s="10"/>
      <c r="F319" s="13"/>
      <c r="G319" s="143"/>
      <c r="H319" s="17"/>
      <c r="I319" s="14"/>
      <c r="J319" s="14"/>
      <c r="K319" s="14"/>
      <c r="L319" s="107"/>
      <c r="M319" s="14"/>
    </row>
    <row r="320" spans="1:13" x14ac:dyDescent="0.25">
      <c r="A320" s="10"/>
      <c r="F320" s="13"/>
      <c r="G320" s="143"/>
      <c r="H320" s="17"/>
      <c r="I320" s="14"/>
      <c r="J320" s="14"/>
      <c r="K320" s="14"/>
      <c r="L320" s="107"/>
      <c r="M320" s="14"/>
    </row>
    <row r="321" spans="1:13" x14ac:dyDescent="0.25">
      <c r="A321" s="10"/>
      <c r="F321" s="13"/>
      <c r="G321" s="143"/>
      <c r="H321" s="17"/>
      <c r="I321" s="14"/>
      <c r="J321" s="14"/>
      <c r="K321" s="14"/>
      <c r="L321" s="107"/>
      <c r="M321" s="14"/>
    </row>
    <row r="322" spans="1:13" x14ac:dyDescent="0.25">
      <c r="A322" s="10"/>
      <c r="F322" s="13"/>
      <c r="G322" s="143"/>
      <c r="H322" s="17"/>
      <c r="I322" s="14"/>
      <c r="J322" s="14"/>
      <c r="K322" s="14"/>
      <c r="L322" s="107"/>
      <c r="M322" s="14"/>
    </row>
    <row r="323" spans="1:13" x14ac:dyDescent="0.25">
      <c r="A323" s="10"/>
      <c r="F323" s="13"/>
      <c r="G323" s="143"/>
      <c r="H323" s="17"/>
      <c r="I323" s="14"/>
      <c r="J323" s="14"/>
      <c r="K323" s="14"/>
      <c r="L323" s="107"/>
      <c r="M323" s="14"/>
    </row>
    <row r="324" spans="1:13" x14ac:dyDescent="0.25">
      <c r="A324" s="10"/>
      <c r="F324" s="13"/>
      <c r="G324" s="143"/>
      <c r="H324" s="17"/>
      <c r="I324" s="14"/>
      <c r="J324" s="14"/>
      <c r="K324" s="14"/>
      <c r="L324" s="107"/>
      <c r="M324" s="14"/>
    </row>
    <row r="325" spans="1:13" x14ac:dyDescent="0.25">
      <c r="A325" s="10"/>
      <c r="F325" s="13"/>
      <c r="G325" s="143"/>
      <c r="H325" s="17"/>
      <c r="I325" s="14"/>
      <c r="J325" s="14"/>
      <c r="K325" s="14"/>
      <c r="L325" s="107"/>
      <c r="M325" s="14"/>
    </row>
    <row r="326" spans="1:13" x14ac:dyDescent="0.25">
      <c r="A326" s="10"/>
      <c r="F326" s="13"/>
      <c r="G326" s="143"/>
      <c r="H326" s="17"/>
      <c r="I326" s="14"/>
      <c r="J326" s="14"/>
      <c r="K326" s="14"/>
      <c r="L326" s="107"/>
      <c r="M326" s="14"/>
    </row>
    <row r="327" spans="1:13" x14ac:dyDescent="0.25">
      <c r="A327" s="10"/>
      <c r="F327" s="13"/>
      <c r="G327" s="143"/>
      <c r="H327" s="17"/>
      <c r="I327" s="14"/>
      <c r="J327" s="14"/>
      <c r="K327" s="14"/>
      <c r="L327" s="107"/>
      <c r="M327" s="14"/>
    </row>
    <row r="328" spans="1:13" x14ac:dyDescent="0.25">
      <c r="A328" s="10"/>
      <c r="F328" s="13"/>
      <c r="G328" s="143"/>
      <c r="H328" s="17"/>
      <c r="I328" s="14"/>
      <c r="J328" s="14"/>
      <c r="K328" s="14"/>
      <c r="L328" s="107"/>
      <c r="M328" s="14"/>
    </row>
    <row r="329" spans="1:13" x14ac:dyDescent="0.25">
      <c r="A329" s="10"/>
      <c r="F329" s="13"/>
      <c r="G329" s="143"/>
      <c r="H329" s="17"/>
      <c r="I329" s="14"/>
      <c r="J329" s="14"/>
      <c r="K329" s="14"/>
      <c r="L329" s="107"/>
      <c r="M329" s="14"/>
    </row>
    <row r="330" spans="1:13" x14ac:dyDescent="0.25">
      <c r="A330" s="10"/>
      <c r="F330" s="13"/>
      <c r="G330" s="143"/>
      <c r="H330" s="17"/>
      <c r="I330" s="14"/>
      <c r="J330" s="14"/>
      <c r="K330" s="14"/>
      <c r="L330" s="107"/>
      <c r="M330" s="14"/>
    </row>
    <row r="331" spans="1:13" x14ac:dyDescent="0.25">
      <c r="A331" s="10"/>
      <c r="F331" s="13"/>
      <c r="G331" s="143"/>
      <c r="H331" s="17"/>
      <c r="I331" s="14"/>
      <c r="J331" s="14"/>
      <c r="K331" s="14"/>
      <c r="L331" s="107"/>
      <c r="M331" s="14"/>
    </row>
    <row r="332" spans="1:13" x14ac:dyDescent="0.25">
      <c r="A332" s="10"/>
      <c r="F332" s="13"/>
      <c r="G332" s="143"/>
      <c r="H332" s="17"/>
      <c r="I332" s="14"/>
      <c r="J332" s="14"/>
      <c r="K332" s="14"/>
      <c r="L332" s="107"/>
      <c r="M332" s="14"/>
    </row>
    <row r="333" spans="1:13" x14ac:dyDescent="0.25">
      <c r="A333" s="10"/>
      <c r="F333" s="13"/>
      <c r="G333" s="143"/>
      <c r="H333" s="17"/>
      <c r="I333" s="14"/>
      <c r="J333" s="14"/>
      <c r="K333" s="14"/>
      <c r="L333" s="107"/>
      <c r="M333" s="14"/>
    </row>
    <row r="334" spans="1:13" x14ac:dyDescent="0.25">
      <c r="A334" s="10"/>
      <c r="F334" s="13"/>
      <c r="G334" s="143"/>
      <c r="H334" s="17"/>
      <c r="I334" s="14"/>
      <c r="J334" s="14"/>
      <c r="K334" s="14"/>
      <c r="L334" s="107"/>
      <c r="M334" s="14"/>
    </row>
    <row r="335" spans="1:13" x14ac:dyDescent="0.25">
      <c r="A335" s="10"/>
      <c r="F335" s="13"/>
      <c r="G335" s="143"/>
      <c r="H335" s="17"/>
      <c r="I335" s="14"/>
      <c r="J335" s="14"/>
      <c r="K335" s="14"/>
      <c r="L335" s="107"/>
      <c r="M335" s="14"/>
    </row>
    <row r="336" spans="1:13" x14ac:dyDescent="0.25">
      <c r="A336" s="10"/>
      <c r="F336" s="13"/>
      <c r="G336" s="143"/>
      <c r="H336" s="17"/>
      <c r="I336" s="14"/>
      <c r="J336" s="14"/>
      <c r="K336" s="14"/>
      <c r="L336" s="107"/>
      <c r="M336" s="14"/>
    </row>
    <row r="337" spans="1:13" x14ac:dyDescent="0.25">
      <c r="A337" s="10"/>
      <c r="F337" s="13"/>
      <c r="G337" s="143"/>
      <c r="H337" s="17"/>
      <c r="I337" s="14"/>
      <c r="J337" s="14"/>
      <c r="K337" s="14"/>
      <c r="L337" s="107"/>
      <c r="M337" s="14"/>
    </row>
    <row r="338" spans="1:13" x14ac:dyDescent="0.25">
      <c r="A338" s="10"/>
      <c r="F338" s="13"/>
      <c r="G338" s="143"/>
      <c r="H338" s="17"/>
      <c r="I338" s="14"/>
      <c r="J338" s="14"/>
      <c r="K338" s="14"/>
      <c r="L338" s="107"/>
      <c r="M338" s="14"/>
    </row>
    <row r="339" spans="1:13" x14ac:dyDescent="0.25">
      <c r="A339" s="10"/>
      <c r="F339" s="13"/>
      <c r="G339" s="143"/>
      <c r="H339" s="17"/>
      <c r="I339" s="14"/>
      <c r="J339" s="14"/>
      <c r="K339" s="14"/>
      <c r="L339" s="107"/>
      <c r="M339" s="14"/>
    </row>
    <row r="340" spans="1:13" x14ac:dyDescent="0.25">
      <c r="A340" s="10"/>
      <c r="F340" s="13"/>
      <c r="G340" s="143"/>
      <c r="H340" s="17"/>
      <c r="I340" s="14"/>
      <c r="J340" s="14"/>
      <c r="K340" s="14"/>
      <c r="L340" s="107"/>
      <c r="M340" s="14"/>
    </row>
    <row r="341" spans="1:13" x14ac:dyDescent="0.25">
      <c r="A341" s="10"/>
      <c r="F341" s="13"/>
      <c r="G341" s="143"/>
      <c r="H341" s="17"/>
      <c r="I341" s="14"/>
      <c r="J341" s="14"/>
      <c r="K341" s="14"/>
      <c r="L341" s="107"/>
      <c r="M341" s="14"/>
    </row>
    <row r="342" spans="1:13" x14ac:dyDescent="0.25">
      <c r="A342" s="10"/>
      <c r="F342" s="13"/>
      <c r="G342" s="143"/>
      <c r="H342" s="17"/>
      <c r="I342" s="14"/>
      <c r="J342" s="14"/>
      <c r="K342" s="14"/>
      <c r="L342" s="107"/>
      <c r="M342" s="14"/>
    </row>
    <row r="343" spans="1:13" x14ac:dyDescent="0.25">
      <c r="A343" s="10"/>
      <c r="F343" s="13"/>
      <c r="G343" s="143"/>
      <c r="H343" s="17"/>
      <c r="I343" s="14"/>
      <c r="J343" s="14"/>
      <c r="K343" s="14"/>
      <c r="L343" s="107"/>
      <c r="M343" s="14"/>
    </row>
    <row r="344" spans="1:13" x14ac:dyDescent="0.25">
      <c r="A344" s="10"/>
      <c r="F344" s="13"/>
      <c r="G344" s="143"/>
      <c r="H344" s="17"/>
      <c r="I344" s="14"/>
      <c r="J344" s="14"/>
      <c r="K344" s="14"/>
      <c r="L344" s="107"/>
      <c r="M344" s="14"/>
    </row>
    <row r="345" spans="1:13" x14ac:dyDescent="0.25">
      <c r="A345" s="10"/>
      <c r="F345" s="13"/>
      <c r="G345" s="143"/>
      <c r="H345" s="17"/>
      <c r="I345" s="14"/>
      <c r="J345" s="14"/>
      <c r="K345" s="14"/>
      <c r="L345" s="107"/>
      <c r="M345" s="14"/>
    </row>
    <row r="346" spans="1:13" x14ac:dyDescent="0.25">
      <c r="A346" s="10"/>
      <c r="F346" s="13"/>
      <c r="G346" s="143"/>
      <c r="H346" s="17"/>
      <c r="I346" s="14"/>
      <c r="J346" s="14"/>
      <c r="K346" s="14"/>
      <c r="L346" s="107"/>
      <c r="M346" s="14"/>
    </row>
    <row r="347" spans="1:13" x14ac:dyDescent="0.25">
      <c r="A347" s="10"/>
      <c r="F347" s="13"/>
      <c r="G347" s="143"/>
      <c r="H347" s="17"/>
      <c r="I347" s="14"/>
      <c r="J347" s="14"/>
      <c r="K347" s="14"/>
      <c r="L347" s="107"/>
      <c r="M347" s="14"/>
    </row>
    <row r="348" spans="1:13" x14ac:dyDescent="0.25">
      <c r="A348" s="10"/>
      <c r="F348" s="13"/>
      <c r="G348" s="143"/>
      <c r="H348" s="17"/>
      <c r="I348" s="14"/>
      <c r="J348" s="14"/>
      <c r="K348" s="14"/>
      <c r="L348" s="107"/>
      <c r="M348" s="14"/>
    </row>
    <row r="349" spans="1:13" x14ac:dyDescent="0.25">
      <c r="A349" s="10"/>
      <c r="F349" s="13"/>
      <c r="G349" s="143"/>
      <c r="H349" s="17"/>
      <c r="I349" s="14"/>
      <c r="J349" s="14"/>
      <c r="K349" s="14"/>
      <c r="L349" s="107"/>
      <c r="M349" s="14"/>
    </row>
    <row r="350" spans="1:13" x14ac:dyDescent="0.25">
      <c r="A350" s="10"/>
      <c r="F350" s="13"/>
      <c r="G350" s="143"/>
      <c r="H350" s="17"/>
      <c r="I350" s="14"/>
      <c r="J350" s="14"/>
      <c r="K350" s="14"/>
      <c r="L350" s="107"/>
      <c r="M350" s="14"/>
    </row>
    <row r="351" spans="1:13" x14ac:dyDescent="0.25">
      <c r="A351" s="10"/>
      <c r="F351" s="13"/>
      <c r="G351" s="143"/>
      <c r="H351" s="17"/>
      <c r="I351" s="14"/>
      <c r="J351" s="14"/>
      <c r="K351" s="14"/>
      <c r="L351" s="107"/>
      <c r="M351" s="14"/>
    </row>
    <row r="352" spans="1:13" x14ac:dyDescent="0.25">
      <c r="A352" s="10"/>
      <c r="F352" s="13"/>
      <c r="G352" s="143"/>
      <c r="H352" s="17"/>
      <c r="I352" s="14"/>
      <c r="J352" s="14"/>
      <c r="K352" s="14"/>
      <c r="L352" s="107"/>
      <c r="M352" s="14"/>
    </row>
    <row r="353" spans="1:13" x14ac:dyDescent="0.25">
      <c r="A353" s="10"/>
      <c r="F353" s="13"/>
      <c r="G353" s="143"/>
      <c r="H353" s="17"/>
      <c r="I353" s="14"/>
      <c r="J353" s="14"/>
      <c r="K353" s="14"/>
      <c r="L353" s="107"/>
      <c r="M353" s="14"/>
    </row>
    <row r="354" spans="1:13" x14ac:dyDescent="0.25">
      <c r="A354" s="10"/>
      <c r="F354" s="13"/>
      <c r="G354" s="143"/>
      <c r="H354" s="17"/>
      <c r="I354" s="14"/>
      <c r="J354" s="14"/>
      <c r="K354" s="14"/>
      <c r="L354" s="107"/>
      <c r="M354" s="14"/>
    </row>
    <row r="355" spans="1:13" x14ac:dyDescent="0.25">
      <c r="A355" s="10"/>
      <c r="F355" s="13"/>
      <c r="G355" s="143"/>
      <c r="H355" s="17"/>
      <c r="I355" s="14"/>
      <c r="J355" s="14"/>
      <c r="K355" s="14"/>
      <c r="L355" s="107"/>
      <c r="M355" s="14"/>
    </row>
    <row r="356" spans="1:13" x14ac:dyDescent="0.25">
      <c r="A356" s="10"/>
      <c r="F356" s="13"/>
      <c r="G356" s="143"/>
      <c r="H356" s="17"/>
      <c r="I356" s="14"/>
      <c r="J356" s="14"/>
      <c r="K356" s="14"/>
      <c r="L356" s="107"/>
      <c r="M356" s="14"/>
    </row>
    <row r="357" spans="1:13" x14ac:dyDescent="0.25">
      <c r="A357" s="10"/>
      <c r="F357" s="13"/>
      <c r="G357" s="143"/>
      <c r="H357" s="17"/>
      <c r="I357" s="14"/>
      <c r="J357" s="14"/>
      <c r="K357" s="14"/>
      <c r="L357" s="107"/>
      <c r="M357" s="14"/>
    </row>
    <row r="358" spans="1:13" x14ac:dyDescent="0.25">
      <c r="A358" s="10"/>
      <c r="F358" s="13"/>
      <c r="G358" s="143"/>
      <c r="H358" s="17"/>
      <c r="I358" s="14"/>
      <c r="J358" s="14"/>
      <c r="K358" s="14"/>
      <c r="L358" s="107"/>
      <c r="M358" s="14"/>
    </row>
    <row r="359" spans="1:13" x14ac:dyDescent="0.25">
      <c r="A359" s="10"/>
      <c r="F359" s="13"/>
      <c r="G359" s="143"/>
      <c r="H359" s="17"/>
      <c r="I359" s="14"/>
      <c r="J359" s="14"/>
      <c r="K359" s="14"/>
      <c r="L359" s="107"/>
      <c r="M359" s="14"/>
    </row>
    <row r="360" spans="1:13" x14ac:dyDescent="0.25">
      <c r="A360" s="10"/>
      <c r="F360" s="13"/>
      <c r="G360" s="143"/>
      <c r="H360" s="17"/>
      <c r="I360" s="14"/>
      <c r="J360" s="14"/>
      <c r="K360" s="14"/>
      <c r="L360" s="107"/>
      <c r="M360" s="14"/>
    </row>
    <row r="361" spans="1:13" x14ac:dyDescent="0.25">
      <c r="A361" s="10"/>
      <c r="F361" s="13"/>
      <c r="G361" s="143"/>
      <c r="H361" s="17"/>
      <c r="I361" s="14"/>
      <c r="J361" s="14"/>
      <c r="K361" s="14"/>
      <c r="L361" s="107"/>
      <c r="M361" s="14"/>
    </row>
    <row r="362" spans="1:13" x14ac:dyDescent="0.25">
      <c r="A362" s="10"/>
      <c r="F362" s="13"/>
      <c r="G362" s="143"/>
      <c r="H362" s="17"/>
      <c r="I362" s="14"/>
      <c r="J362" s="14"/>
      <c r="K362" s="14"/>
      <c r="L362" s="107"/>
      <c r="M362" s="14"/>
    </row>
    <row r="363" spans="1:13" x14ac:dyDescent="0.25">
      <c r="A363" s="10"/>
      <c r="F363" s="13"/>
      <c r="G363" s="143"/>
      <c r="H363" s="17"/>
      <c r="I363" s="14"/>
      <c r="J363" s="14"/>
      <c r="K363" s="14"/>
      <c r="L363" s="107"/>
      <c r="M363" s="14"/>
    </row>
    <row r="364" spans="1:13" x14ac:dyDescent="0.25">
      <c r="A364" s="10"/>
      <c r="F364" s="13"/>
      <c r="G364" s="143"/>
      <c r="H364" s="17"/>
      <c r="I364" s="14"/>
      <c r="J364" s="14"/>
      <c r="K364" s="14"/>
      <c r="L364" s="107"/>
      <c r="M364" s="14"/>
    </row>
    <row r="365" spans="1:13" x14ac:dyDescent="0.25">
      <c r="A365" s="10"/>
      <c r="F365" s="13"/>
      <c r="G365" s="143"/>
      <c r="H365" s="17"/>
      <c r="I365" s="14"/>
      <c r="J365" s="14"/>
      <c r="K365" s="14"/>
      <c r="L365" s="107"/>
      <c r="M365" s="14"/>
    </row>
    <row r="366" spans="1:13" x14ac:dyDescent="0.25">
      <c r="A366" s="10"/>
      <c r="F366" s="13"/>
      <c r="G366" s="143"/>
      <c r="H366" s="17"/>
      <c r="I366" s="14"/>
      <c r="J366" s="14"/>
      <c r="K366" s="14"/>
      <c r="L366" s="107"/>
      <c r="M366" s="14"/>
    </row>
    <row r="367" spans="1:13" x14ac:dyDescent="0.25">
      <c r="A367" s="10"/>
      <c r="F367" s="13"/>
      <c r="G367" s="143"/>
      <c r="H367" s="17"/>
      <c r="I367" s="14"/>
      <c r="J367" s="14"/>
      <c r="K367" s="14"/>
      <c r="L367" s="107"/>
      <c r="M367" s="14"/>
    </row>
    <row r="368" spans="1:13" x14ac:dyDescent="0.25">
      <c r="A368" s="10"/>
      <c r="F368" s="13"/>
      <c r="G368" s="143"/>
      <c r="H368" s="17"/>
      <c r="I368" s="14"/>
      <c r="J368" s="14"/>
      <c r="K368" s="14"/>
      <c r="L368" s="107"/>
      <c r="M368" s="14"/>
    </row>
    <row r="369" spans="1:13" x14ac:dyDescent="0.25">
      <c r="A369" s="10"/>
      <c r="F369" s="13"/>
      <c r="G369" s="143"/>
      <c r="H369" s="17"/>
      <c r="I369" s="14"/>
      <c r="J369" s="14"/>
      <c r="K369" s="14"/>
      <c r="L369" s="107"/>
      <c r="M369" s="14"/>
    </row>
    <row r="370" spans="1:13" x14ac:dyDescent="0.25">
      <c r="A370" s="10"/>
      <c r="F370" s="13"/>
      <c r="G370" s="143"/>
      <c r="H370" s="17"/>
      <c r="I370" s="14"/>
      <c r="J370" s="14"/>
      <c r="K370" s="14"/>
      <c r="L370" s="107"/>
      <c r="M370" s="14"/>
    </row>
    <row r="371" spans="1:13" x14ac:dyDescent="0.25">
      <c r="A371" s="10"/>
      <c r="F371" s="13"/>
      <c r="G371" s="143"/>
      <c r="H371" s="17"/>
      <c r="I371" s="14"/>
      <c r="J371" s="14"/>
      <c r="K371" s="14"/>
      <c r="L371" s="107"/>
      <c r="M371" s="14"/>
    </row>
    <row r="372" spans="1:13" x14ac:dyDescent="0.25">
      <c r="A372" s="10"/>
      <c r="F372" s="13"/>
      <c r="G372" s="143"/>
      <c r="H372" s="17"/>
      <c r="I372" s="14"/>
      <c r="J372" s="14"/>
      <c r="K372" s="14"/>
      <c r="L372" s="107"/>
      <c r="M372" s="14"/>
    </row>
    <row r="373" spans="1:13" x14ac:dyDescent="0.25">
      <c r="A373" s="10"/>
      <c r="F373" s="13"/>
      <c r="G373" s="143"/>
      <c r="H373" s="17"/>
      <c r="I373" s="14"/>
      <c r="J373" s="14"/>
      <c r="K373" s="14"/>
      <c r="L373" s="107"/>
      <c r="M373" s="14"/>
    </row>
    <row r="374" spans="1:13" x14ac:dyDescent="0.25">
      <c r="A374" s="10"/>
      <c r="F374" s="13"/>
      <c r="G374" s="143"/>
      <c r="H374" s="17"/>
      <c r="I374" s="14"/>
      <c r="J374" s="14"/>
      <c r="K374" s="14"/>
      <c r="L374" s="107"/>
      <c r="M374" s="14"/>
    </row>
    <row r="375" spans="1:13" x14ac:dyDescent="0.25">
      <c r="A375" s="10"/>
      <c r="F375" s="13"/>
      <c r="G375" s="143"/>
      <c r="H375" s="17"/>
      <c r="I375" s="14"/>
      <c r="J375" s="14"/>
      <c r="K375" s="14"/>
      <c r="L375" s="107"/>
      <c r="M375" s="14"/>
    </row>
    <row r="376" spans="1:13" x14ac:dyDescent="0.25">
      <c r="A376" s="10"/>
      <c r="F376" s="13"/>
      <c r="G376" s="143"/>
      <c r="H376" s="17"/>
      <c r="I376" s="14"/>
      <c r="J376" s="14"/>
      <c r="K376" s="14"/>
      <c r="L376" s="107"/>
      <c r="M376" s="14"/>
    </row>
    <row r="377" spans="1:13" x14ac:dyDescent="0.25">
      <c r="A377" s="10"/>
      <c r="F377" s="13"/>
      <c r="G377" s="143"/>
      <c r="H377" s="17"/>
      <c r="I377" s="14"/>
      <c r="J377" s="14"/>
      <c r="K377" s="14"/>
      <c r="L377" s="107"/>
      <c r="M377" s="14"/>
    </row>
    <row r="378" spans="1:13" x14ac:dyDescent="0.25">
      <c r="A378" s="10"/>
      <c r="F378" s="13"/>
      <c r="G378" s="143"/>
      <c r="H378" s="17"/>
      <c r="I378" s="14"/>
      <c r="J378" s="14"/>
      <c r="K378" s="14"/>
      <c r="L378" s="107"/>
      <c r="M378" s="14"/>
    </row>
    <row r="379" spans="1:13" x14ac:dyDescent="0.25">
      <c r="A379" s="10"/>
      <c r="F379" s="13"/>
      <c r="G379" s="143"/>
      <c r="H379" s="17"/>
      <c r="I379" s="14"/>
      <c r="J379" s="14"/>
      <c r="K379" s="14"/>
      <c r="L379" s="107"/>
      <c r="M379" s="14"/>
    </row>
    <row r="380" spans="1:13" x14ac:dyDescent="0.25">
      <c r="A380" s="10"/>
      <c r="F380" s="13"/>
      <c r="G380" s="143"/>
      <c r="H380" s="17"/>
      <c r="I380" s="14"/>
      <c r="J380" s="14"/>
      <c r="K380" s="14"/>
      <c r="L380" s="107"/>
      <c r="M380" s="14"/>
    </row>
    <row r="381" spans="1:13" x14ac:dyDescent="0.25">
      <c r="A381" s="10"/>
      <c r="F381" s="13"/>
      <c r="G381" s="143"/>
      <c r="H381" s="17"/>
      <c r="I381" s="14"/>
      <c r="J381" s="14"/>
      <c r="K381" s="14"/>
      <c r="L381" s="107"/>
      <c r="M381" s="14"/>
    </row>
    <row r="382" spans="1:13" x14ac:dyDescent="0.25">
      <c r="A382" s="10"/>
      <c r="F382" s="13"/>
      <c r="G382" s="143"/>
      <c r="H382" s="17"/>
      <c r="I382" s="14"/>
      <c r="J382" s="14"/>
      <c r="K382" s="14"/>
      <c r="L382" s="107"/>
      <c r="M382" s="14"/>
    </row>
    <row r="383" spans="1:13" x14ac:dyDescent="0.25">
      <c r="A383" s="10"/>
      <c r="F383" s="13"/>
      <c r="G383" s="143"/>
      <c r="H383" s="17"/>
      <c r="I383" s="14"/>
      <c r="J383" s="14"/>
      <c r="K383" s="14"/>
      <c r="L383" s="107"/>
      <c r="M383" s="14"/>
    </row>
    <row r="384" spans="1:13" x14ac:dyDescent="0.25">
      <c r="A384" s="10"/>
      <c r="F384" s="13"/>
      <c r="G384" s="143"/>
      <c r="H384" s="17"/>
      <c r="I384" s="14"/>
      <c r="J384" s="14"/>
      <c r="K384" s="14"/>
      <c r="L384" s="107"/>
      <c r="M384" s="14"/>
    </row>
    <row r="385" spans="1:13" x14ac:dyDescent="0.25">
      <c r="A385" s="10"/>
      <c r="F385" s="13"/>
      <c r="G385" s="143"/>
      <c r="H385" s="17"/>
      <c r="I385" s="14"/>
      <c r="J385" s="14"/>
      <c r="K385" s="14"/>
      <c r="L385" s="107"/>
      <c r="M385" s="14"/>
    </row>
    <row r="386" spans="1:13" x14ac:dyDescent="0.25">
      <c r="A386" s="10"/>
      <c r="F386" s="13"/>
      <c r="G386" s="143"/>
      <c r="H386" s="17"/>
      <c r="I386" s="14"/>
      <c r="J386" s="14"/>
      <c r="K386" s="14"/>
      <c r="L386" s="107"/>
      <c r="M386" s="14"/>
    </row>
    <row r="387" spans="1:13" x14ac:dyDescent="0.25">
      <c r="A387" s="10"/>
      <c r="F387" s="13"/>
      <c r="G387" s="143"/>
      <c r="H387" s="17"/>
      <c r="I387" s="14"/>
      <c r="J387" s="14"/>
      <c r="K387" s="14"/>
      <c r="L387" s="107"/>
      <c r="M387" s="14"/>
    </row>
    <row r="388" spans="1:13" x14ac:dyDescent="0.25">
      <c r="A388" s="10"/>
      <c r="F388" s="13"/>
      <c r="G388" s="143"/>
      <c r="H388" s="17"/>
      <c r="I388" s="14"/>
      <c r="J388" s="14"/>
      <c r="K388" s="14"/>
      <c r="L388" s="107"/>
      <c r="M388" s="14"/>
    </row>
    <row r="389" spans="1:13" x14ac:dyDescent="0.25">
      <c r="A389" s="10"/>
      <c r="F389" s="13"/>
      <c r="G389" s="143"/>
      <c r="H389" s="17"/>
      <c r="I389" s="14"/>
      <c r="J389" s="14"/>
      <c r="K389" s="14"/>
      <c r="L389" s="107"/>
      <c r="M389" s="14"/>
    </row>
    <row r="390" spans="1:13" x14ac:dyDescent="0.25">
      <c r="A390" s="10"/>
      <c r="F390" s="13"/>
      <c r="G390" s="143"/>
      <c r="H390" s="17"/>
      <c r="I390" s="14"/>
      <c r="J390" s="14"/>
      <c r="K390" s="14"/>
      <c r="L390" s="107"/>
      <c r="M390" s="14"/>
    </row>
    <row r="391" spans="1:13" x14ac:dyDescent="0.25">
      <c r="A391" s="10"/>
      <c r="F391" s="13"/>
      <c r="G391" s="143"/>
      <c r="H391" s="17"/>
      <c r="I391" s="14"/>
      <c r="J391" s="14"/>
      <c r="K391" s="14"/>
      <c r="L391" s="107"/>
      <c r="M391" s="14"/>
    </row>
    <row r="392" spans="1:13" x14ac:dyDescent="0.25">
      <c r="A392" s="10"/>
      <c r="F392" s="13"/>
      <c r="G392" s="143"/>
      <c r="H392" s="17"/>
      <c r="I392" s="14"/>
      <c r="J392" s="14"/>
      <c r="K392" s="14"/>
      <c r="L392" s="107"/>
      <c r="M392" s="14"/>
    </row>
    <row r="393" spans="1:13" x14ac:dyDescent="0.25">
      <c r="A393" s="10"/>
      <c r="F393" s="13"/>
      <c r="G393" s="143"/>
      <c r="H393" s="17"/>
      <c r="I393" s="14"/>
      <c r="J393" s="14"/>
      <c r="K393" s="14"/>
      <c r="L393" s="107"/>
      <c r="M393" s="14"/>
    </row>
    <row r="394" spans="1:13" x14ac:dyDescent="0.25">
      <c r="A394" s="10"/>
      <c r="F394" s="13"/>
      <c r="G394" s="143"/>
      <c r="H394" s="17"/>
      <c r="I394" s="14"/>
      <c r="J394" s="14"/>
      <c r="K394" s="14"/>
      <c r="L394" s="107"/>
      <c r="M394" s="14"/>
    </row>
    <row r="395" spans="1:13" x14ac:dyDescent="0.25">
      <c r="A395" s="10"/>
      <c r="F395" s="13"/>
      <c r="G395" s="143"/>
      <c r="H395" s="17"/>
      <c r="I395" s="14"/>
      <c r="J395" s="14"/>
      <c r="K395" s="14"/>
      <c r="L395" s="107"/>
      <c r="M395" s="14"/>
    </row>
    <row r="396" spans="1:13" x14ac:dyDescent="0.25">
      <c r="A396" s="10"/>
      <c r="F396" s="13"/>
      <c r="G396" s="143"/>
      <c r="H396" s="17"/>
      <c r="I396" s="14"/>
      <c r="J396" s="14"/>
      <c r="K396" s="14"/>
      <c r="L396" s="107"/>
      <c r="M396" s="14"/>
    </row>
    <row r="397" spans="1:13" x14ac:dyDescent="0.25">
      <c r="A397" s="10"/>
      <c r="F397" s="13"/>
      <c r="G397" s="143"/>
      <c r="H397" s="17"/>
      <c r="I397" s="14"/>
      <c r="J397" s="14"/>
      <c r="K397" s="14"/>
      <c r="L397" s="107"/>
      <c r="M397" s="14"/>
    </row>
    <row r="398" spans="1:13" x14ac:dyDescent="0.25">
      <c r="A398" s="10"/>
      <c r="F398" s="13"/>
      <c r="G398" s="143"/>
      <c r="H398" s="17"/>
      <c r="I398" s="14"/>
      <c r="J398" s="14"/>
      <c r="K398" s="14"/>
      <c r="L398" s="107"/>
      <c r="M398" s="14"/>
    </row>
    <row r="399" spans="1:13" x14ac:dyDescent="0.25">
      <c r="A399" s="10"/>
      <c r="F399" s="13"/>
      <c r="G399" s="143"/>
      <c r="H399" s="17"/>
      <c r="I399" s="14"/>
      <c r="J399" s="14"/>
      <c r="K399" s="14"/>
      <c r="L399" s="107"/>
      <c r="M399" s="14"/>
    </row>
    <row r="400" spans="1:13" x14ac:dyDescent="0.25">
      <c r="A400" s="10"/>
      <c r="F400" s="13"/>
      <c r="G400" s="143"/>
      <c r="H400" s="17"/>
      <c r="I400" s="14"/>
      <c r="J400" s="14"/>
      <c r="K400" s="14"/>
      <c r="L400" s="107"/>
      <c r="M400" s="14"/>
    </row>
    <row r="401" spans="1:13" x14ac:dyDescent="0.25">
      <c r="A401" s="10"/>
      <c r="F401" s="13"/>
      <c r="G401" s="143"/>
      <c r="H401" s="17"/>
      <c r="I401" s="14"/>
      <c r="J401" s="14"/>
      <c r="K401" s="14"/>
      <c r="L401" s="107"/>
      <c r="M401" s="14"/>
    </row>
    <row r="402" spans="1:13" x14ac:dyDescent="0.25">
      <c r="A402" s="10"/>
      <c r="F402" s="13"/>
      <c r="G402" s="143"/>
      <c r="H402" s="17"/>
      <c r="I402" s="14"/>
      <c r="J402" s="14"/>
      <c r="K402" s="14"/>
      <c r="L402" s="107"/>
      <c r="M402" s="14"/>
    </row>
    <row r="403" spans="1:13" x14ac:dyDescent="0.25">
      <c r="A403" s="10"/>
      <c r="F403" s="13"/>
      <c r="G403" s="143"/>
      <c r="H403" s="17"/>
      <c r="I403" s="14"/>
      <c r="J403" s="14"/>
      <c r="K403" s="14"/>
      <c r="L403" s="107"/>
      <c r="M403" s="14"/>
    </row>
    <row r="404" spans="1:13" x14ac:dyDescent="0.25">
      <c r="A404" s="10"/>
      <c r="F404" s="13"/>
      <c r="G404" s="143"/>
      <c r="H404" s="17"/>
      <c r="I404" s="14"/>
      <c r="J404" s="14"/>
      <c r="K404" s="14"/>
      <c r="L404" s="107"/>
      <c r="M404" s="14"/>
    </row>
    <row r="405" spans="1:13" x14ac:dyDescent="0.25">
      <c r="A405" s="10"/>
      <c r="F405" s="13"/>
      <c r="G405" s="143"/>
      <c r="H405" s="17"/>
      <c r="I405" s="14"/>
      <c r="J405" s="14"/>
      <c r="K405" s="14"/>
      <c r="L405" s="107"/>
      <c r="M405" s="14"/>
    </row>
    <row r="406" spans="1:13" x14ac:dyDescent="0.25">
      <c r="A406" s="10"/>
      <c r="F406" s="13"/>
      <c r="G406" s="143"/>
      <c r="H406" s="17"/>
      <c r="I406" s="14"/>
      <c r="J406" s="14"/>
      <c r="K406" s="14"/>
      <c r="L406" s="107"/>
      <c r="M406" s="14"/>
    </row>
    <row r="407" spans="1:13" x14ac:dyDescent="0.25">
      <c r="A407" s="10"/>
      <c r="F407" s="13"/>
      <c r="G407" s="143"/>
      <c r="H407" s="17"/>
      <c r="I407" s="14"/>
      <c r="J407" s="14"/>
      <c r="K407" s="14"/>
      <c r="L407" s="107"/>
      <c r="M407" s="14"/>
    </row>
    <row r="408" spans="1:13" x14ac:dyDescent="0.25">
      <c r="A408" s="10"/>
      <c r="F408" s="13"/>
      <c r="G408" s="143"/>
      <c r="H408" s="17"/>
      <c r="I408" s="14"/>
      <c r="J408" s="14"/>
      <c r="K408" s="14"/>
      <c r="L408" s="107"/>
      <c r="M408" s="14"/>
    </row>
    <row r="409" spans="1:13" x14ac:dyDescent="0.25">
      <c r="A409" s="10"/>
      <c r="F409" s="13"/>
      <c r="G409" s="143"/>
      <c r="H409" s="17"/>
      <c r="I409" s="14"/>
      <c r="J409" s="14"/>
      <c r="K409" s="14"/>
      <c r="L409" s="107"/>
      <c r="M409" s="14"/>
    </row>
    <row r="410" spans="1:13" x14ac:dyDescent="0.25">
      <c r="A410" s="10"/>
      <c r="F410" s="13"/>
      <c r="G410" s="143"/>
      <c r="H410" s="17"/>
      <c r="I410" s="14"/>
      <c r="J410" s="14"/>
      <c r="K410" s="14"/>
      <c r="L410" s="107"/>
      <c r="M410" s="14"/>
    </row>
    <row r="411" spans="1:13" x14ac:dyDescent="0.25">
      <c r="A411" s="10"/>
      <c r="F411" s="13"/>
      <c r="G411" s="143"/>
      <c r="H411" s="17"/>
      <c r="I411" s="14"/>
      <c r="J411" s="14"/>
      <c r="K411" s="14"/>
      <c r="L411" s="107"/>
      <c r="M411" s="14"/>
    </row>
    <row r="412" spans="1:13" x14ac:dyDescent="0.25">
      <c r="A412" s="10"/>
      <c r="F412" s="13"/>
      <c r="G412" s="143"/>
      <c r="H412" s="17"/>
      <c r="I412" s="14"/>
      <c r="J412" s="14"/>
      <c r="K412" s="14"/>
      <c r="L412" s="107"/>
      <c r="M412" s="14"/>
    </row>
    <row r="413" spans="1:13" x14ac:dyDescent="0.25">
      <c r="A413" s="10"/>
      <c r="F413" s="13"/>
      <c r="G413" s="143"/>
      <c r="H413" s="17"/>
      <c r="I413" s="14"/>
      <c r="J413" s="14"/>
      <c r="K413" s="14"/>
      <c r="L413" s="107"/>
      <c r="M413" s="14"/>
    </row>
    <row r="414" spans="1:13" x14ac:dyDescent="0.25">
      <c r="A414" s="10"/>
      <c r="F414" s="13"/>
      <c r="G414" s="143"/>
      <c r="H414" s="17"/>
      <c r="I414" s="14"/>
      <c r="J414" s="14"/>
      <c r="K414" s="14"/>
      <c r="L414" s="107"/>
      <c r="M414" s="14"/>
    </row>
    <row r="415" spans="1:13" x14ac:dyDescent="0.25">
      <c r="A415" s="10"/>
      <c r="F415" s="13"/>
      <c r="G415" s="143"/>
      <c r="H415" s="17"/>
      <c r="I415" s="14"/>
      <c r="J415" s="14"/>
      <c r="K415" s="14"/>
      <c r="L415" s="107"/>
      <c r="M415" s="14"/>
    </row>
    <row r="416" spans="1:13" x14ac:dyDescent="0.25">
      <c r="A416" s="10"/>
      <c r="F416" s="13"/>
      <c r="G416" s="143"/>
      <c r="H416" s="17"/>
      <c r="I416" s="14"/>
      <c r="J416" s="14"/>
      <c r="K416" s="14"/>
      <c r="L416" s="107"/>
      <c r="M416" s="14"/>
    </row>
    <row r="417" spans="1:13" x14ac:dyDescent="0.25">
      <c r="A417" s="10"/>
      <c r="F417" s="13"/>
      <c r="G417" s="143"/>
      <c r="H417" s="17"/>
      <c r="I417" s="14"/>
      <c r="J417" s="14"/>
      <c r="K417" s="14"/>
      <c r="L417" s="107"/>
      <c r="M417" s="14"/>
    </row>
    <row r="418" spans="1:13" x14ac:dyDescent="0.25">
      <c r="A418" s="10"/>
      <c r="F418" s="13"/>
      <c r="G418" s="143"/>
      <c r="H418" s="17"/>
      <c r="I418" s="14"/>
      <c r="J418" s="14"/>
      <c r="K418" s="14"/>
      <c r="L418" s="107"/>
      <c r="M418" s="14"/>
    </row>
    <row r="419" spans="1:13" x14ac:dyDescent="0.25">
      <c r="A419" s="10"/>
      <c r="F419" s="13"/>
      <c r="G419" s="143"/>
      <c r="H419" s="17"/>
      <c r="I419" s="14"/>
      <c r="J419" s="14"/>
      <c r="K419" s="14"/>
      <c r="L419" s="107"/>
      <c r="M419" s="14"/>
    </row>
    <row r="420" spans="1:13" x14ac:dyDescent="0.25">
      <c r="A420" s="10"/>
      <c r="F420" s="13"/>
      <c r="G420" s="143"/>
      <c r="H420" s="17"/>
      <c r="I420" s="14"/>
      <c r="J420" s="14"/>
      <c r="K420" s="14"/>
      <c r="L420" s="107"/>
      <c r="M420" s="14"/>
    </row>
    <row r="421" spans="1:13" x14ac:dyDescent="0.25">
      <c r="A421" s="10"/>
      <c r="F421" s="13"/>
      <c r="G421" s="143"/>
      <c r="H421" s="17"/>
      <c r="I421" s="14"/>
      <c r="J421" s="14"/>
      <c r="K421" s="14"/>
      <c r="L421" s="107"/>
      <c r="M421" s="14"/>
    </row>
    <row r="422" spans="1:13" x14ac:dyDescent="0.25">
      <c r="A422" s="10"/>
      <c r="F422" s="13"/>
      <c r="G422" s="143"/>
      <c r="H422" s="17"/>
      <c r="I422" s="14"/>
      <c r="J422" s="14"/>
      <c r="K422" s="14"/>
      <c r="L422" s="107"/>
      <c r="M422" s="14"/>
    </row>
    <row r="423" spans="1:13" x14ac:dyDescent="0.25">
      <c r="A423" s="10"/>
      <c r="F423" s="13"/>
      <c r="G423" s="143"/>
      <c r="H423" s="17"/>
      <c r="I423" s="14"/>
      <c r="J423" s="14"/>
      <c r="K423" s="14"/>
      <c r="L423" s="107"/>
      <c r="M423" s="14"/>
    </row>
    <row r="424" spans="1:13" x14ac:dyDescent="0.25">
      <c r="A424" s="10"/>
      <c r="F424" s="13"/>
      <c r="G424" s="143"/>
      <c r="H424" s="17"/>
      <c r="I424" s="14"/>
      <c r="J424" s="14"/>
      <c r="K424" s="14"/>
      <c r="L424" s="107"/>
      <c r="M424" s="14"/>
    </row>
    <row r="425" spans="1:13" x14ac:dyDescent="0.25">
      <c r="A425" s="10"/>
      <c r="F425" s="13"/>
      <c r="G425" s="143"/>
      <c r="H425" s="17"/>
      <c r="I425" s="14"/>
      <c r="J425" s="14"/>
      <c r="K425" s="14"/>
      <c r="L425" s="107"/>
      <c r="M425" s="14"/>
    </row>
    <row r="426" spans="1:13" x14ac:dyDescent="0.25">
      <c r="A426" s="10"/>
      <c r="F426" s="13"/>
      <c r="G426" s="143"/>
      <c r="H426" s="17"/>
      <c r="I426" s="14"/>
      <c r="J426" s="14"/>
      <c r="K426" s="14"/>
      <c r="L426" s="107"/>
      <c r="M426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6"/>
  <sheetViews>
    <sheetView topLeftCell="A111" workbookViewId="0">
      <selection activeCell="I127" sqref="I127"/>
    </sheetView>
  </sheetViews>
  <sheetFormatPr baseColWidth="10" defaultColWidth="11.44140625" defaultRowHeight="14.4" x14ac:dyDescent="0.3"/>
  <cols>
    <col min="1" max="1" width="10" style="46" bestFit="1" customWidth="1"/>
    <col min="2" max="2" width="28.88671875" style="46" bestFit="1" customWidth="1"/>
    <col min="3" max="3" width="24.5546875" style="46" bestFit="1" customWidth="1"/>
    <col min="4" max="5" width="14.44140625" style="46" bestFit="1" customWidth="1"/>
    <col min="6" max="16384" width="11.44140625" style="46"/>
  </cols>
  <sheetData>
    <row r="1" spans="1:8" ht="15" thickBot="1" x14ac:dyDescent="0.35">
      <c r="A1" s="46">
        <v>1</v>
      </c>
      <c r="B1" s="46">
        <v>2</v>
      </c>
      <c r="C1" s="46">
        <v>3</v>
      </c>
      <c r="D1" s="46">
        <v>42</v>
      </c>
      <c r="E1" s="46">
        <v>43</v>
      </c>
    </row>
    <row r="2" spans="1:8" s="47" customFormat="1" ht="35.25" customHeight="1" x14ac:dyDescent="0.25">
      <c r="A2" s="68"/>
      <c r="B2" s="69"/>
      <c r="C2" s="73"/>
      <c r="D2" s="235" t="s">
        <v>195</v>
      </c>
      <c r="E2" s="236"/>
    </row>
    <row r="3" spans="1:8" s="48" customFormat="1" ht="30.75" customHeight="1" thickBot="1" x14ac:dyDescent="0.35">
      <c r="A3" s="70" t="s">
        <v>193</v>
      </c>
      <c r="B3" s="71" t="s">
        <v>2</v>
      </c>
      <c r="C3" s="74" t="s">
        <v>194</v>
      </c>
      <c r="D3" s="75">
        <v>1</v>
      </c>
      <c r="E3" s="72" t="s">
        <v>197</v>
      </c>
    </row>
    <row r="4" spans="1:8" ht="15" customHeight="1" x14ac:dyDescent="0.3">
      <c r="A4" s="66" t="s">
        <v>3</v>
      </c>
      <c r="B4" s="67" t="s">
        <v>198</v>
      </c>
      <c r="C4" s="78" t="s">
        <v>199</v>
      </c>
      <c r="D4" s="84">
        <v>64026</v>
      </c>
      <c r="E4" s="85">
        <v>60021</v>
      </c>
    </row>
    <row r="5" spans="1:8" ht="15" customHeight="1" x14ac:dyDescent="0.3">
      <c r="A5" s="49" t="s">
        <v>4</v>
      </c>
      <c r="B5" s="50" t="s">
        <v>200</v>
      </c>
      <c r="C5" s="79" t="s">
        <v>201</v>
      </c>
      <c r="D5" s="86">
        <v>59000</v>
      </c>
      <c r="E5" s="87">
        <v>54716</v>
      </c>
    </row>
    <row r="6" spans="1:8" ht="15" customHeight="1" x14ac:dyDescent="0.3">
      <c r="A6" s="49" t="s">
        <v>5</v>
      </c>
      <c r="B6" s="50" t="s">
        <v>202</v>
      </c>
      <c r="C6" s="79" t="s">
        <v>203</v>
      </c>
      <c r="D6" s="86">
        <v>61945</v>
      </c>
      <c r="E6" s="87">
        <v>57458</v>
      </c>
    </row>
    <row r="7" spans="1:8" ht="15" customHeight="1" x14ac:dyDescent="0.3">
      <c r="A7" s="49" t="s">
        <v>6</v>
      </c>
      <c r="B7" s="50" t="s">
        <v>204</v>
      </c>
      <c r="C7" s="79" t="s">
        <v>144</v>
      </c>
      <c r="D7" s="86">
        <v>69667</v>
      </c>
      <c r="E7" s="87">
        <v>64722</v>
      </c>
    </row>
    <row r="8" spans="1:8" ht="15" customHeight="1" x14ac:dyDescent="0.3">
      <c r="A8" s="49" t="s">
        <v>7</v>
      </c>
      <c r="B8" s="50" t="s">
        <v>205</v>
      </c>
      <c r="C8" s="79" t="s">
        <v>206</v>
      </c>
      <c r="D8" s="86">
        <v>90988</v>
      </c>
      <c r="E8" s="87">
        <v>84358</v>
      </c>
    </row>
    <row r="9" spans="1:8" ht="15" customHeight="1" x14ac:dyDescent="0.3">
      <c r="A9" s="49" t="s">
        <v>8</v>
      </c>
      <c r="B9" s="50" t="s">
        <v>205</v>
      </c>
      <c r="C9" s="79" t="s">
        <v>185</v>
      </c>
      <c r="D9" s="86">
        <v>51568</v>
      </c>
      <c r="E9" s="87">
        <v>48113</v>
      </c>
    </row>
    <row r="10" spans="1:8" ht="15" customHeight="1" x14ac:dyDescent="0.3">
      <c r="A10" s="49" t="s">
        <v>9</v>
      </c>
      <c r="B10" s="51" t="s">
        <v>207</v>
      </c>
      <c r="C10" s="80" t="s">
        <v>208</v>
      </c>
      <c r="D10" s="86">
        <v>51024</v>
      </c>
      <c r="E10" s="87">
        <v>48500</v>
      </c>
      <c r="H10" s="65"/>
    </row>
    <row r="11" spans="1:8" ht="15" customHeight="1" x14ac:dyDescent="0.3">
      <c r="A11" s="49" t="s">
        <v>12</v>
      </c>
      <c r="B11" s="50" t="s">
        <v>209</v>
      </c>
      <c r="C11" s="79" t="s">
        <v>210</v>
      </c>
      <c r="D11" s="86">
        <v>66515</v>
      </c>
      <c r="E11" s="87">
        <v>61808</v>
      </c>
    </row>
    <row r="12" spans="1:8" ht="15" customHeight="1" x14ac:dyDescent="0.3">
      <c r="A12" s="49" t="s">
        <v>10</v>
      </c>
      <c r="B12" s="50" t="s">
        <v>209</v>
      </c>
      <c r="C12" s="79" t="s">
        <v>211</v>
      </c>
      <c r="D12" s="86">
        <v>78501</v>
      </c>
      <c r="E12" s="87">
        <v>73582</v>
      </c>
    </row>
    <row r="13" spans="1:8" ht="15" customHeight="1" x14ac:dyDescent="0.3">
      <c r="A13" s="49" t="s">
        <v>11</v>
      </c>
      <c r="B13" s="50" t="s">
        <v>209</v>
      </c>
      <c r="C13" s="79" t="s">
        <v>212</v>
      </c>
      <c r="D13" s="86">
        <v>55863</v>
      </c>
      <c r="E13" s="87">
        <v>51663</v>
      </c>
    </row>
    <row r="14" spans="1:8" ht="15" customHeight="1" x14ac:dyDescent="0.3">
      <c r="A14" s="49" t="s">
        <v>13</v>
      </c>
      <c r="B14" s="50" t="s">
        <v>213</v>
      </c>
      <c r="C14" s="79" t="s">
        <v>214</v>
      </c>
      <c r="D14" s="86">
        <v>61898</v>
      </c>
      <c r="E14" s="87">
        <v>58121</v>
      </c>
    </row>
    <row r="15" spans="1:8" ht="15" customHeight="1" x14ac:dyDescent="0.3">
      <c r="A15" s="49" t="s">
        <v>14</v>
      </c>
      <c r="B15" s="50" t="s">
        <v>215</v>
      </c>
      <c r="C15" s="79" t="s">
        <v>216</v>
      </c>
      <c r="D15" s="86">
        <v>81519</v>
      </c>
      <c r="E15" s="87">
        <v>75423</v>
      </c>
    </row>
    <row r="16" spans="1:8" ht="15" customHeight="1" x14ac:dyDescent="0.3">
      <c r="A16" s="49" t="s">
        <v>16</v>
      </c>
      <c r="B16" s="50" t="s">
        <v>217</v>
      </c>
      <c r="C16" s="79" t="s">
        <v>218</v>
      </c>
      <c r="D16" s="86">
        <v>59546</v>
      </c>
      <c r="E16" s="87">
        <v>55431</v>
      </c>
    </row>
    <row r="17" spans="1:5" ht="15" customHeight="1" x14ac:dyDescent="0.3">
      <c r="A17" s="49" t="s">
        <v>17</v>
      </c>
      <c r="B17" s="50" t="s">
        <v>217</v>
      </c>
      <c r="C17" s="79" t="s">
        <v>219</v>
      </c>
      <c r="D17" s="86">
        <v>73316</v>
      </c>
      <c r="E17" s="87">
        <v>69947</v>
      </c>
    </row>
    <row r="18" spans="1:5" ht="15" customHeight="1" x14ac:dyDescent="0.3">
      <c r="A18" s="49" t="s">
        <v>15</v>
      </c>
      <c r="B18" s="50" t="s">
        <v>217</v>
      </c>
      <c r="C18" s="79" t="s">
        <v>220</v>
      </c>
      <c r="D18" s="86">
        <v>77490</v>
      </c>
      <c r="E18" s="87">
        <v>72689</v>
      </c>
    </row>
    <row r="19" spans="1:5" ht="15" customHeight="1" x14ac:dyDescent="0.3">
      <c r="A19" s="49" t="s">
        <v>18</v>
      </c>
      <c r="B19" s="50" t="s">
        <v>221</v>
      </c>
      <c r="C19" s="79" t="s">
        <v>222</v>
      </c>
      <c r="D19" s="86">
        <v>65826</v>
      </c>
      <c r="E19" s="87">
        <v>61533</v>
      </c>
    </row>
    <row r="20" spans="1:5" ht="15" customHeight="1" x14ac:dyDescent="0.3">
      <c r="A20" s="49" t="s">
        <v>19</v>
      </c>
      <c r="B20" s="50" t="s">
        <v>223</v>
      </c>
      <c r="C20" s="79" t="s">
        <v>147</v>
      </c>
      <c r="D20" s="86">
        <v>43941</v>
      </c>
      <c r="E20" s="87">
        <v>41375</v>
      </c>
    </row>
    <row r="21" spans="1:5" ht="15" customHeight="1" x14ac:dyDescent="0.3">
      <c r="A21" s="49" t="s">
        <v>20</v>
      </c>
      <c r="B21" s="50" t="s">
        <v>224</v>
      </c>
      <c r="C21" s="79" t="s">
        <v>225</v>
      </c>
      <c r="D21" s="86">
        <v>65435</v>
      </c>
      <c r="E21" s="87">
        <v>61337</v>
      </c>
    </row>
    <row r="22" spans="1:5" ht="15" customHeight="1" x14ac:dyDescent="0.3">
      <c r="A22" s="49" t="s">
        <v>22</v>
      </c>
      <c r="B22" s="50" t="s">
        <v>148</v>
      </c>
      <c r="C22" s="79" t="s">
        <v>226</v>
      </c>
      <c r="D22" s="86">
        <v>70107</v>
      </c>
      <c r="E22" s="87">
        <v>64781</v>
      </c>
    </row>
    <row r="23" spans="1:5" ht="15" customHeight="1" x14ac:dyDescent="0.3">
      <c r="A23" s="49" t="s">
        <v>24</v>
      </c>
      <c r="B23" s="52" t="s">
        <v>148</v>
      </c>
      <c r="C23" s="81" t="s">
        <v>227</v>
      </c>
      <c r="D23" s="86">
        <v>149974</v>
      </c>
      <c r="E23" s="87">
        <v>142633</v>
      </c>
    </row>
    <row r="24" spans="1:5" ht="15" customHeight="1" x14ac:dyDescent="0.3">
      <c r="A24" s="49" t="s">
        <v>23</v>
      </c>
      <c r="B24" s="50" t="s">
        <v>148</v>
      </c>
      <c r="C24" s="79" t="s">
        <v>228</v>
      </c>
      <c r="D24" s="86">
        <v>79373</v>
      </c>
      <c r="E24" s="87">
        <v>73641</v>
      </c>
    </row>
    <row r="25" spans="1:5" ht="15" customHeight="1" x14ac:dyDescent="0.3">
      <c r="A25" s="49" t="s">
        <v>21</v>
      </c>
      <c r="B25" s="50" t="s">
        <v>148</v>
      </c>
      <c r="C25" s="79" t="s">
        <v>229</v>
      </c>
      <c r="D25" s="86">
        <v>81498</v>
      </c>
      <c r="E25" s="87">
        <v>75317</v>
      </c>
    </row>
    <row r="26" spans="1:5" ht="15" customHeight="1" x14ac:dyDescent="0.3">
      <c r="A26" s="49" t="s">
        <v>25</v>
      </c>
      <c r="B26" s="50" t="s">
        <v>230</v>
      </c>
      <c r="C26" s="79" t="s">
        <v>231</v>
      </c>
      <c r="D26" s="86">
        <v>77072</v>
      </c>
      <c r="E26" s="87">
        <v>71882</v>
      </c>
    </row>
    <row r="27" spans="1:5" ht="15" customHeight="1" x14ac:dyDescent="0.3">
      <c r="A27" s="49" t="s">
        <v>27</v>
      </c>
      <c r="B27" s="50" t="s">
        <v>150</v>
      </c>
      <c r="C27" s="79" t="s">
        <v>151</v>
      </c>
      <c r="D27" s="86">
        <v>61561</v>
      </c>
      <c r="E27" s="87">
        <v>57276</v>
      </c>
    </row>
    <row r="28" spans="1:5" ht="15" customHeight="1" x14ac:dyDescent="0.3">
      <c r="A28" s="49" t="s">
        <v>26</v>
      </c>
      <c r="B28" s="50" t="s">
        <v>150</v>
      </c>
      <c r="C28" s="79" t="s">
        <v>232</v>
      </c>
      <c r="D28" s="86">
        <v>70049</v>
      </c>
      <c r="E28" s="87">
        <v>65291</v>
      </c>
    </row>
    <row r="29" spans="1:5" ht="15" customHeight="1" x14ac:dyDescent="0.3">
      <c r="A29" s="49" t="s">
        <v>28</v>
      </c>
      <c r="B29" s="50" t="s">
        <v>233</v>
      </c>
      <c r="C29" s="79" t="s">
        <v>234</v>
      </c>
      <c r="D29" s="86">
        <v>83065</v>
      </c>
      <c r="E29" s="87">
        <v>77189</v>
      </c>
    </row>
    <row r="30" spans="1:5" ht="15" customHeight="1" x14ac:dyDescent="0.3">
      <c r="A30" s="49" t="s">
        <v>29</v>
      </c>
      <c r="B30" s="50" t="s">
        <v>233</v>
      </c>
      <c r="C30" s="79" t="s">
        <v>235</v>
      </c>
      <c r="D30" s="86">
        <v>70795</v>
      </c>
      <c r="E30" s="87">
        <v>65884</v>
      </c>
    </row>
    <row r="31" spans="1:5" ht="15" customHeight="1" x14ac:dyDescent="0.3">
      <c r="A31" s="49" t="s">
        <v>30</v>
      </c>
      <c r="B31" s="52" t="s">
        <v>152</v>
      </c>
      <c r="C31" s="81" t="s">
        <v>236</v>
      </c>
      <c r="D31" s="86">
        <v>120395</v>
      </c>
      <c r="E31" s="87">
        <v>114739</v>
      </c>
    </row>
    <row r="32" spans="1:5" ht="15" customHeight="1" x14ac:dyDescent="0.3">
      <c r="A32" s="49" t="s">
        <v>31</v>
      </c>
      <c r="B32" s="52" t="s">
        <v>152</v>
      </c>
      <c r="C32" s="81" t="s">
        <v>237</v>
      </c>
      <c r="D32" s="86">
        <v>84847</v>
      </c>
      <c r="E32" s="87">
        <v>80639</v>
      </c>
    </row>
    <row r="33" spans="1:5" ht="15" customHeight="1" x14ac:dyDescent="0.3">
      <c r="A33" s="49" t="s">
        <v>32</v>
      </c>
      <c r="B33" s="50" t="s">
        <v>155</v>
      </c>
      <c r="C33" s="79" t="s">
        <v>156</v>
      </c>
      <c r="D33" s="86">
        <v>71661</v>
      </c>
      <c r="E33" s="87">
        <v>66699</v>
      </c>
    </row>
    <row r="34" spans="1:5" ht="15" customHeight="1" x14ac:dyDescent="0.3">
      <c r="A34" s="49" t="s">
        <v>33</v>
      </c>
      <c r="B34" s="50" t="s">
        <v>238</v>
      </c>
      <c r="C34" s="79" t="s">
        <v>239</v>
      </c>
      <c r="D34" s="86">
        <v>75581</v>
      </c>
      <c r="E34" s="87">
        <v>70425</v>
      </c>
    </row>
    <row r="35" spans="1:5" ht="15" customHeight="1" x14ac:dyDescent="0.3">
      <c r="A35" s="49" t="s">
        <v>34</v>
      </c>
      <c r="B35" s="50" t="s">
        <v>240</v>
      </c>
      <c r="C35" s="79" t="s">
        <v>241</v>
      </c>
      <c r="D35" s="86">
        <v>69529</v>
      </c>
      <c r="E35" s="87">
        <v>63788</v>
      </c>
    </row>
    <row r="36" spans="1:5" ht="15" customHeight="1" x14ac:dyDescent="0.3">
      <c r="A36" s="49" t="s">
        <v>35</v>
      </c>
      <c r="B36" s="50" t="s">
        <v>242</v>
      </c>
      <c r="C36" s="79" t="s">
        <v>243</v>
      </c>
      <c r="D36" s="86">
        <v>51327</v>
      </c>
      <c r="E36" s="87">
        <v>48533</v>
      </c>
    </row>
    <row r="37" spans="1:5" ht="15" customHeight="1" x14ac:dyDescent="0.3">
      <c r="A37" s="49" t="s">
        <v>37</v>
      </c>
      <c r="B37" s="52" t="s">
        <v>244</v>
      </c>
      <c r="C37" s="81" t="s">
        <v>245</v>
      </c>
      <c r="D37" s="86">
        <v>170060</v>
      </c>
      <c r="E37" s="87">
        <v>164158</v>
      </c>
    </row>
    <row r="38" spans="1:5" ht="15" customHeight="1" x14ac:dyDescent="0.3">
      <c r="A38" s="49" t="s">
        <v>36</v>
      </c>
      <c r="B38" s="52" t="s">
        <v>244</v>
      </c>
      <c r="C38" s="81" t="s">
        <v>159</v>
      </c>
      <c r="D38" s="86">
        <v>105092</v>
      </c>
      <c r="E38" s="87">
        <v>100495</v>
      </c>
    </row>
    <row r="39" spans="1:5" ht="15" customHeight="1" x14ac:dyDescent="0.3">
      <c r="A39" s="49" t="s">
        <v>38</v>
      </c>
      <c r="B39" s="50" t="s">
        <v>246</v>
      </c>
      <c r="C39" s="79" t="s">
        <v>228</v>
      </c>
      <c r="D39" s="86">
        <v>79664</v>
      </c>
      <c r="E39" s="87">
        <v>73153</v>
      </c>
    </row>
    <row r="40" spans="1:5" ht="15" customHeight="1" x14ac:dyDescent="0.3">
      <c r="A40" s="49" t="s">
        <v>39</v>
      </c>
      <c r="B40" s="53" t="s">
        <v>247</v>
      </c>
      <c r="C40" s="82" t="s">
        <v>248</v>
      </c>
      <c r="D40" s="86">
        <v>61673</v>
      </c>
      <c r="E40" s="87">
        <v>57296</v>
      </c>
    </row>
    <row r="41" spans="1:5" ht="15" customHeight="1" x14ac:dyDescent="0.3">
      <c r="A41" s="49" t="s">
        <v>40</v>
      </c>
      <c r="B41" s="50" t="s">
        <v>249</v>
      </c>
      <c r="C41" s="79" t="s">
        <v>250</v>
      </c>
      <c r="D41" s="86">
        <v>51368</v>
      </c>
      <c r="E41" s="87">
        <v>47998</v>
      </c>
    </row>
    <row r="42" spans="1:5" ht="15" customHeight="1" x14ac:dyDescent="0.3">
      <c r="A42" s="49" t="s">
        <v>41</v>
      </c>
      <c r="B42" s="50" t="s">
        <v>251</v>
      </c>
      <c r="C42" s="79" t="s">
        <v>252</v>
      </c>
      <c r="D42" s="86">
        <v>90788</v>
      </c>
      <c r="E42" s="87">
        <v>84530</v>
      </c>
    </row>
    <row r="43" spans="1:5" ht="15" customHeight="1" x14ac:dyDescent="0.3">
      <c r="A43" s="49" t="s">
        <v>42</v>
      </c>
      <c r="B43" s="50" t="s">
        <v>253</v>
      </c>
      <c r="C43" s="79" t="s">
        <v>254</v>
      </c>
      <c r="D43" s="86">
        <v>86042</v>
      </c>
      <c r="E43" s="87">
        <v>81132</v>
      </c>
    </row>
    <row r="44" spans="1:5" ht="15" customHeight="1" x14ac:dyDescent="0.3">
      <c r="A44" s="49" t="s">
        <v>43</v>
      </c>
      <c r="B44" s="53" t="s">
        <v>255</v>
      </c>
      <c r="C44" s="82" t="s">
        <v>256</v>
      </c>
      <c r="D44" s="86">
        <v>83607</v>
      </c>
      <c r="E44" s="87">
        <v>77748</v>
      </c>
    </row>
    <row r="45" spans="1:5" ht="15" customHeight="1" x14ac:dyDescent="0.3">
      <c r="A45" s="49" t="s">
        <v>45</v>
      </c>
      <c r="B45" s="50" t="s">
        <v>257</v>
      </c>
      <c r="C45" s="79" t="s">
        <v>162</v>
      </c>
      <c r="D45" s="86">
        <v>90123</v>
      </c>
      <c r="E45" s="87">
        <v>83120</v>
      </c>
    </row>
    <row r="46" spans="1:5" ht="15" customHeight="1" x14ac:dyDescent="0.3">
      <c r="A46" s="49" t="s">
        <v>44</v>
      </c>
      <c r="B46" s="50" t="s">
        <v>257</v>
      </c>
      <c r="C46" s="79" t="s">
        <v>258</v>
      </c>
      <c r="D46" s="86">
        <v>74356</v>
      </c>
      <c r="E46" s="87">
        <v>70284</v>
      </c>
    </row>
    <row r="47" spans="1:5" ht="15" customHeight="1" x14ac:dyDescent="0.3">
      <c r="A47" s="49" t="s">
        <v>46</v>
      </c>
      <c r="B47" s="50" t="s">
        <v>180</v>
      </c>
      <c r="C47" s="79" t="s">
        <v>259</v>
      </c>
      <c r="D47" s="86">
        <v>97165</v>
      </c>
      <c r="E47" s="87">
        <v>89443</v>
      </c>
    </row>
    <row r="48" spans="1:5" ht="15" customHeight="1" x14ac:dyDescent="0.3">
      <c r="A48" s="49" t="s">
        <v>47</v>
      </c>
      <c r="B48" s="50" t="s">
        <v>180</v>
      </c>
      <c r="C48" s="79" t="s">
        <v>260</v>
      </c>
      <c r="D48" s="86">
        <v>61422</v>
      </c>
      <c r="E48" s="87">
        <v>57510</v>
      </c>
    </row>
    <row r="49" spans="1:5" ht="15" customHeight="1" x14ac:dyDescent="0.3">
      <c r="A49" s="49" t="s">
        <v>48</v>
      </c>
      <c r="B49" s="50" t="s">
        <v>261</v>
      </c>
      <c r="C49" s="79" t="s">
        <v>262</v>
      </c>
      <c r="D49" s="86">
        <v>59210</v>
      </c>
      <c r="E49" s="87">
        <v>55103</v>
      </c>
    </row>
    <row r="50" spans="1:5" ht="15" customHeight="1" x14ac:dyDescent="0.3">
      <c r="A50" s="49" t="s">
        <v>49</v>
      </c>
      <c r="B50" s="50" t="s">
        <v>263</v>
      </c>
      <c r="C50" s="79" t="s">
        <v>264</v>
      </c>
      <c r="D50" s="86">
        <v>65326</v>
      </c>
      <c r="E50" s="87">
        <v>60660</v>
      </c>
    </row>
    <row r="51" spans="1:5" ht="15" customHeight="1" x14ac:dyDescent="0.3">
      <c r="A51" s="49" t="s">
        <v>51</v>
      </c>
      <c r="B51" s="50" t="s">
        <v>265</v>
      </c>
      <c r="C51" s="79" t="s">
        <v>266</v>
      </c>
      <c r="D51" s="86">
        <v>65988</v>
      </c>
      <c r="E51" s="87">
        <v>61679</v>
      </c>
    </row>
    <row r="52" spans="1:5" ht="15" customHeight="1" x14ac:dyDescent="0.3">
      <c r="A52" s="49" t="s">
        <v>50</v>
      </c>
      <c r="B52" s="50" t="s">
        <v>265</v>
      </c>
      <c r="C52" s="79" t="s">
        <v>267</v>
      </c>
      <c r="D52" s="86">
        <v>69221</v>
      </c>
      <c r="E52" s="87">
        <v>64683</v>
      </c>
    </row>
    <row r="53" spans="1:5" ht="15" customHeight="1" x14ac:dyDescent="0.3">
      <c r="A53" s="49" t="s">
        <v>52</v>
      </c>
      <c r="B53" s="50" t="s">
        <v>268</v>
      </c>
      <c r="C53" s="79" t="s">
        <v>269</v>
      </c>
      <c r="D53" s="86">
        <v>88913</v>
      </c>
      <c r="E53" s="87">
        <v>81894</v>
      </c>
    </row>
    <row r="54" spans="1:5" ht="15" customHeight="1" x14ac:dyDescent="0.3">
      <c r="A54" s="49" t="s">
        <v>54</v>
      </c>
      <c r="B54" s="50" t="s">
        <v>165</v>
      </c>
      <c r="C54" s="79" t="s">
        <v>270</v>
      </c>
      <c r="D54" s="86">
        <v>55432</v>
      </c>
      <c r="E54" s="87">
        <v>51554</v>
      </c>
    </row>
    <row r="55" spans="1:5" ht="15" customHeight="1" x14ac:dyDescent="0.3">
      <c r="A55" s="49" t="s">
        <v>53</v>
      </c>
      <c r="B55" s="50" t="s">
        <v>165</v>
      </c>
      <c r="C55" s="79" t="s">
        <v>271</v>
      </c>
      <c r="D55" s="86">
        <v>56034</v>
      </c>
      <c r="E55" s="87">
        <v>52977</v>
      </c>
    </row>
    <row r="56" spans="1:5" ht="15" customHeight="1" x14ac:dyDescent="0.3">
      <c r="A56" s="49" t="s">
        <v>55</v>
      </c>
      <c r="B56" s="50" t="s">
        <v>272</v>
      </c>
      <c r="C56" s="79" t="s">
        <v>273</v>
      </c>
      <c r="D56" s="86">
        <v>56000</v>
      </c>
      <c r="E56" s="87">
        <v>51987</v>
      </c>
    </row>
    <row r="57" spans="1:5" ht="15" customHeight="1" x14ac:dyDescent="0.3">
      <c r="A57" s="49" t="s">
        <v>56</v>
      </c>
      <c r="B57" s="50" t="s">
        <v>274</v>
      </c>
      <c r="C57" s="79" t="s">
        <v>275</v>
      </c>
      <c r="D57" s="86">
        <v>71445</v>
      </c>
      <c r="E57" s="87">
        <v>66856</v>
      </c>
    </row>
    <row r="58" spans="1:5" ht="15" customHeight="1" x14ac:dyDescent="0.3">
      <c r="A58" s="49" t="s">
        <v>57</v>
      </c>
      <c r="B58" s="52" t="s">
        <v>274</v>
      </c>
      <c r="C58" s="81" t="s">
        <v>276</v>
      </c>
      <c r="D58" s="86">
        <v>108160</v>
      </c>
      <c r="E58" s="87">
        <v>104637</v>
      </c>
    </row>
    <row r="59" spans="1:5" ht="15" customHeight="1" x14ac:dyDescent="0.3">
      <c r="A59" s="49" t="s">
        <v>58</v>
      </c>
      <c r="B59" s="50" t="s">
        <v>277</v>
      </c>
      <c r="C59" s="79" t="s">
        <v>278</v>
      </c>
      <c r="D59" s="86">
        <v>66291</v>
      </c>
      <c r="E59" s="87">
        <v>61931</v>
      </c>
    </row>
    <row r="60" spans="1:5" ht="15" customHeight="1" x14ac:dyDescent="0.3">
      <c r="A60" s="49" t="s">
        <v>59</v>
      </c>
      <c r="B60" s="50" t="s">
        <v>279</v>
      </c>
      <c r="C60" s="79" t="s">
        <v>171</v>
      </c>
      <c r="D60" s="86">
        <v>87329</v>
      </c>
      <c r="E60" s="87">
        <v>81216</v>
      </c>
    </row>
    <row r="61" spans="1:5" ht="15" customHeight="1" x14ac:dyDescent="0.3">
      <c r="A61" s="49" t="s">
        <v>64</v>
      </c>
      <c r="B61" s="52" t="s">
        <v>280</v>
      </c>
      <c r="C61" s="81" t="s">
        <v>281</v>
      </c>
      <c r="D61" s="86">
        <v>104927</v>
      </c>
      <c r="E61" s="87">
        <v>100524</v>
      </c>
    </row>
    <row r="62" spans="1:5" ht="15" customHeight="1" x14ac:dyDescent="0.3">
      <c r="A62" s="49" t="s">
        <v>62</v>
      </c>
      <c r="B62" s="52" t="s">
        <v>280</v>
      </c>
      <c r="C62" s="81" t="s">
        <v>282</v>
      </c>
      <c r="D62" s="86">
        <v>114279</v>
      </c>
      <c r="E62" s="87">
        <v>108014</v>
      </c>
    </row>
    <row r="63" spans="1:5" ht="15" customHeight="1" x14ac:dyDescent="0.3">
      <c r="A63" s="49" t="s">
        <v>60</v>
      </c>
      <c r="B63" s="52" t="s">
        <v>280</v>
      </c>
      <c r="C63" s="81" t="s">
        <v>283</v>
      </c>
      <c r="D63" s="86">
        <v>121148</v>
      </c>
      <c r="E63" s="87">
        <v>116695</v>
      </c>
    </row>
    <row r="64" spans="1:5" ht="15" customHeight="1" x14ac:dyDescent="0.3">
      <c r="A64" s="49" t="s">
        <v>63</v>
      </c>
      <c r="B64" s="50" t="s">
        <v>280</v>
      </c>
      <c r="C64" s="79" t="s">
        <v>284</v>
      </c>
      <c r="D64" s="86">
        <v>63330</v>
      </c>
      <c r="E64" s="87">
        <v>57793</v>
      </c>
    </row>
    <row r="65" spans="1:5" ht="15" customHeight="1" x14ac:dyDescent="0.3">
      <c r="A65" s="49" t="s">
        <v>61</v>
      </c>
      <c r="B65" s="52" t="s">
        <v>280</v>
      </c>
      <c r="C65" s="81" t="s">
        <v>285</v>
      </c>
      <c r="D65" s="86">
        <v>144947</v>
      </c>
      <c r="E65" s="87">
        <v>139808</v>
      </c>
    </row>
    <row r="66" spans="1:5" ht="15" customHeight="1" x14ac:dyDescent="0.3">
      <c r="A66" s="49" t="s">
        <v>66</v>
      </c>
      <c r="B66" s="52" t="s">
        <v>286</v>
      </c>
      <c r="C66" s="81" t="s">
        <v>174</v>
      </c>
      <c r="D66" s="86">
        <v>135126</v>
      </c>
      <c r="E66" s="87">
        <v>128606</v>
      </c>
    </row>
    <row r="67" spans="1:5" ht="15" customHeight="1" x14ac:dyDescent="0.3">
      <c r="A67" s="49" t="s">
        <v>65</v>
      </c>
      <c r="B67" s="52" t="s">
        <v>286</v>
      </c>
      <c r="C67" s="81" t="s">
        <v>287</v>
      </c>
      <c r="D67" s="86">
        <v>99464</v>
      </c>
      <c r="E67" s="87">
        <v>95019</v>
      </c>
    </row>
    <row r="68" spans="1:5" ht="15" customHeight="1" x14ac:dyDescent="0.3">
      <c r="A68" s="49" t="s">
        <v>69</v>
      </c>
      <c r="B68" s="50" t="s">
        <v>288</v>
      </c>
      <c r="C68" s="79" t="s">
        <v>289</v>
      </c>
      <c r="D68" s="86">
        <v>48921</v>
      </c>
      <c r="E68" s="87">
        <v>45627</v>
      </c>
    </row>
    <row r="69" spans="1:5" ht="15" customHeight="1" x14ac:dyDescent="0.3">
      <c r="A69" s="49" t="s">
        <v>67</v>
      </c>
      <c r="B69" s="50" t="s">
        <v>288</v>
      </c>
      <c r="C69" s="79" t="s">
        <v>290</v>
      </c>
      <c r="D69" s="86">
        <v>51191</v>
      </c>
      <c r="E69" s="87">
        <v>48448</v>
      </c>
    </row>
    <row r="70" spans="1:5" ht="15" customHeight="1" x14ac:dyDescent="0.3">
      <c r="A70" s="49" t="s">
        <v>70</v>
      </c>
      <c r="B70" s="52" t="s">
        <v>288</v>
      </c>
      <c r="C70" s="81" t="s">
        <v>291</v>
      </c>
      <c r="D70" s="86">
        <v>137872</v>
      </c>
      <c r="E70" s="87">
        <v>131538</v>
      </c>
    </row>
    <row r="71" spans="1:5" ht="15" customHeight="1" x14ac:dyDescent="0.3">
      <c r="A71" s="49" t="s">
        <v>68</v>
      </c>
      <c r="B71" s="50" t="s">
        <v>288</v>
      </c>
      <c r="C71" s="79" t="s">
        <v>292</v>
      </c>
      <c r="D71" s="86">
        <v>79983</v>
      </c>
      <c r="E71" s="87">
        <v>74192</v>
      </c>
    </row>
    <row r="72" spans="1:5" ht="15" customHeight="1" x14ac:dyDescent="0.3">
      <c r="A72" s="49" t="s">
        <v>72</v>
      </c>
      <c r="B72" s="50" t="s">
        <v>293</v>
      </c>
      <c r="C72" s="79" t="s">
        <v>294</v>
      </c>
      <c r="D72" s="86">
        <v>73388</v>
      </c>
      <c r="E72" s="87">
        <v>68054</v>
      </c>
    </row>
    <row r="73" spans="1:5" ht="15" customHeight="1" x14ac:dyDescent="0.3">
      <c r="A73" s="49" t="s">
        <v>71</v>
      </c>
      <c r="B73" s="50" t="s">
        <v>293</v>
      </c>
      <c r="C73" s="79" t="s">
        <v>295</v>
      </c>
      <c r="D73" s="86">
        <v>83729</v>
      </c>
      <c r="E73" s="87">
        <v>77328</v>
      </c>
    </row>
    <row r="74" spans="1:5" ht="15" customHeight="1" x14ac:dyDescent="0.3">
      <c r="A74" s="49" t="s">
        <v>73</v>
      </c>
      <c r="B74" s="50" t="s">
        <v>296</v>
      </c>
      <c r="C74" s="79" t="s">
        <v>297</v>
      </c>
      <c r="D74" s="86">
        <v>67308</v>
      </c>
      <c r="E74" s="87">
        <v>62405</v>
      </c>
    </row>
    <row r="75" spans="1:5" ht="15" customHeight="1" x14ac:dyDescent="0.3">
      <c r="A75" s="49" t="s">
        <v>74</v>
      </c>
      <c r="B75" s="50" t="s">
        <v>296</v>
      </c>
      <c r="C75" s="79" t="s">
        <v>298</v>
      </c>
      <c r="D75" s="86">
        <v>61917</v>
      </c>
      <c r="E75" s="87">
        <v>57413</v>
      </c>
    </row>
    <row r="76" spans="1:5" ht="15" customHeight="1" x14ac:dyDescent="0.3">
      <c r="A76" s="49" t="s">
        <v>76</v>
      </c>
      <c r="B76" s="50" t="s">
        <v>299</v>
      </c>
      <c r="C76" s="79" t="s">
        <v>300</v>
      </c>
      <c r="D76" s="86">
        <v>59676</v>
      </c>
      <c r="E76" s="87">
        <v>55138</v>
      </c>
    </row>
    <row r="77" spans="1:5" ht="15" customHeight="1" x14ac:dyDescent="0.3">
      <c r="A77" s="49" t="s">
        <v>77</v>
      </c>
      <c r="B77" s="50" t="s">
        <v>299</v>
      </c>
      <c r="C77" s="79" t="s">
        <v>301</v>
      </c>
      <c r="D77" s="86">
        <v>83076</v>
      </c>
      <c r="E77" s="87">
        <v>76379</v>
      </c>
    </row>
    <row r="78" spans="1:5" ht="15" customHeight="1" x14ac:dyDescent="0.3">
      <c r="A78" s="49" t="s">
        <v>75</v>
      </c>
      <c r="B78" s="51" t="s">
        <v>299</v>
      </c>
      <c r="C78" s="80" t="s">
        <v>302</v>
      </c>
      <c r="D78" s="86">
        <v>101743</v>
      </c>
      <c r="E78" s="87">
        <v>96824</v>
      </c>
    </row>
    <row r="79" spans="1:5" ht="15" customHeight="1" x14ac:dyDescent="0.3">
      <c r="A79" s="49" t="s">
        <v>78</v>
      </c>
      <c r="B79" s="52" t="s">
        <v>303</v>
      </c>
      <c r="C79" s="81" t="s">
        <v>304</v>
      </c>
      <c r="D79" s="86">
        <v>92642</v>
      </c>
      <c r="E79" s="87">
        <v>88781</v>
      </c>
    </row>
    <row r="80" spans="1:5" ht="15" customHeight="1" x14ac:dyDescent="0.3">
      <c r="A80" s="49" t="s">
        <v>79</v>
      </c>
      <c r="B80" s="50" t="s">
        <v>305</v>
      </c>
      <c r="C80" s="79" t="s">
        <v>177</v>
      </c>
      <c r="D80" s="86">
        <v>83135</v>
      </c>
      <c r="E80" s="87">
        <v>77412</v>
      </c>
    </row>
    <row r="81" spans="1:5" ht="15" customHeight="1" x14ac:dyDescent="0.3">
      <c r="A81" s="49" t="s">
        <v>80</v>
      </c>
      <c r="B81" s="50" t="s">
        <v>306</v>
      </c>
      <c r="C81" s="79" t="s">
        <v>307</v>
      </c>
      <c r="D81" s="86">
        <v>91092</v>
      </c>
      <c r="E81" s="87">
        <v>84623</v>
      </c>
    </row>
    <row r="82" spans="1:5" ht="15" customHeight="1" x14ac:dyDescent="0.3">
      <c r="A82" s="49" t="s">
        <v>81</v>
      </c>
      <c r="B82" s="50" t="s">
        <v>308</v>
      </c>
      <c r="C82" s="79" t="s">
        <v>309</v>
      </c>
      <c r="D82" s="86">
        <v>50645</v>
      </c>
      <c r="E82" s="87">
        <v>47140</v>
      </c>
    </row>
    <row r="83" spans="1:5" ht="15" customHeight="1" x14ac:dyDescent="0.3">
      <c r="A83" s="49" t="s">
        <v>82</v>
      </c>
      <c r="B83" s="50" t="s">
        <v>178</v>
      </c>
      <c r="C83" s="79" t="s">
        <v>179</v>
      </c>
      <c r="D83" s="86">
        <v>53495</v>
      </c>
      <c r="E83" s="87">
        <v>49795</v>
      </c>
    </row>
    <row r="84" spans="1:5" ht="15" customHeight="1" x14ac:dyDescent="0.3">
      <c r="A84" s="49" t="s">
        <v>83</v>
      </c>
      <c r="B84" s="50" t="s">
        <v>310</v>
      </c>
      <c r="C84" s="79" t="s">
        <v>311</v>
      </c>
      <c r="D84" s="86">
        <v>76586</v>
      </c>
      <c r="E84" s="87">
        <v>70524</v>
      </c>
    </row>
    <row r="85" spans="1:5" ht="15" customHeight="1" x14ac:dyDescent="0.3">
      <c r="A85" s="49" t="s">
        <v>84</v>
      </c>
      <c r="B85" s="50" t="s">
        <v>312</v>
      </c>
      <c r="C85" s="79" t="s">
        <v>313</v>
      </c>
      <c r="D85" s="86">
        <v>82121</v>
      </c>
      <c r="E85" s="87">
        <v>75779</v>
      </c>
    </row>
    <row r="86" spans="1:5" ht="15" customHeight="1" x14ac:dyDescent="0.3">
      <c r="A86" s="49" t="s">
        <v>85</v>
      </c>
      <c r="B86" s="50" t="s">
        <v>145</v>
      </c>
      <c r="C86" s="79" t="s">
        <v>314</v>
      </c>
      <c r="D86" s="86">
        <v>66960</v>
      </c>
      <c r="E86" s="87">
        <v>62786</v>
      </c>
    </row>
    <row r="87" spans="1:5" ht="15" customHeight="1" x14ac:dyDescent="0.3">
      <c r="A87" s="49" t="s">
        <v>86</v>
      </c>
      <c r="B87" s="50" t="s">
        <v>145</v>
      </c>
      <c r="C87" s="79" t="s">
        <v>315</v>
      </c>
      <c r="D87" s="86">
        <v>59815</v>
      </c>
      <c r="E87" s="87">
        <v>56216</v>
      </c>
    </row>
    <row r="88" spans="1:5" ht="15" customHeight="1" x14ac:dyDescent="0.3">
      <c r="A88" s="49" t="s">
        <v>87</v>
      </c>
      <c r="B88" s="50" t="s">
        <v>316</v>
      </c>
      <c r="C88" s="79" t="s">
        <v>317</v>
      </c>
      <c r="D88" s="86">
        <v>81357</v>
      </c>
      <c r="E88" s="87">
        <v>77581</v>
      </c>
    </row>
    <row r="89" spans="1:5" ht="15" customHeight="1" x14ac:dyDescent="0.3">
      <c r="A89" s="49" t="s">
        <v>88</v>
      </c>
      <c r="B89" s="50" t="s">
        <v>318</v>
      </c>
      <c r="C89" s="79" t="s">
        <v>319</v>
      </c>
      <c r="D89" s="86">
        <v>66688</v>
      </c>
      <c r="E89" s="87">
        <v>61675</v>
      </c>
    </row>
    <row r="90" spans="1:5" ht="15" customHeight="1" x14ac:dyDescent="0.3">
      <c r="A90" s="49" t="s">
        <v>89</v>
      </c>
      <c r="B90" s="50" t="s">
        <v>320</v>
      </c>
      <c r="C90" s="79" t="s">
        <v>321</v>
      </c>
      <c r="D90" s="86">
        <v>74337</v>
      </c>
      <c r="E90" s="87">
        <v>68546</v>
      </c>
    </row>
    <row r="91" spans="1:5" ht="15" customHeight="1" x14ac:dyDescent="0.3">
      <c r="A91" s="49" t="s">
        <v>91</v>
      </c>
      <c r="B91" s="50" t="s">
        <v>322</v>
      </c>
      <c r="C91" s="79" t="s">
        <v>323</v>
      </c>
      <c r="D91" s="86">
        <v>76601</v>
      </c>
      <c r="E91" s="87">
        <v>70987</v>
      </c>
    </row>
    <row r="92" spans="1:5" ht="15" customHeight="1" x14ac:dyDescent="0.3">
      <c r="A92" s="49" t="s">
        <v>90</v>
      </c>
      <c r="B92" s="50" t="s">
        <v>322</v>
      </c>
      <c r="C92" s="79" t="s">
        <v>324</v>
      </c>
      <c r="D92" s="86">
        <v>59323</v>
      </c>
      <c r="E92" s="87">
        <v>55352</v>
      </c>
    </row>
    <row r="93" spans="1:5" ht="15" customHeight="1" x14ac:dyDescent="0.3">
      <c r="A93" s="49" t="s">
        <v>92</v>
      </c>
      <c r="B93" s="50" t="s">
        <v>325</v>
      </c>
      <c r="C93" s="79" t="s">
        <v>182</v>
      </c>
      <c r="D93" s="86">
        <v>63918</v>
      </c>
      <c r="E93" s="87">
        <v>59498</v>
      </c>
    </row>
    <row r="94" spans="1:5" ht="15" customHeight="1" x14ac:dyDescent="0.3">
      <c r="A94" s="49" t="s">
        <v>93</v>
      </c>
      <c r="B94" s="50" t="s">
        <v>326</v>
      </c>
      <c r="C94" s="79" t="s">
        <v>327</v>
      </c>
      <c r="D94" s="86">
        <v>90818</v>
      </c>
      <c r="E94" s="87">
        <v>83985</v>
      </c>
    </row>
    <row r="95" spans="1:5" ht="15" customHeight="1" x14ac:dyDescent="0.3">
      <c r="A95" s="49" t="s">
        <v>94</v>
      </c>
      <c r="B95" s="50" t="s">
        <v>326</v>
      </c>
      <c r="C95" s="79" t="s">
        <v>328</v>
      </c>
      <c r="D95" s="86">
        <v>87059</v>
      </c>
      <c r="E95" s="87">
        <v>80979</v>
      </c>
    </row>
    <row r="96" spans="1:5" ht="15" customHeight="1" x14ac:dyDescent="0.3">
      <c r="A96" s="49" t="s">
        <v>95</v>
      </c>
      <c r="B96" s="53" t="s">
        <v>326</v>
      </c>
      <c r="C96" s="82" t="s">
        <v>329</v>
      </c>
      <c r="D96" s="86">
        <v>58421</v>
      </c>
      <c r="E96" s="87">
        <v>54018</v>
      </c>
    </row>
    <row r="97" spans="1:5" ht="15" customHeight="1" x14ac:dyDescent="0.3">
      <c r="A97" s="49" t="s">
        <v>96</v>
      </c>
      <c r="B97" s="50" t="s">
        <v>142</v>
      </c>
      <c r="C97" s="79" t="s">
        <v>330</v>
      </c>
      <c r="D97" s="86">
        <v>61466</v>
      </c>
      <c r="E97" s="87">
        <v>57639</v>
      </c>
    </row>
    <row r="98" spans="1:5" ht="15" customHeight="1" x14ac:dyDescent="0.3">
      <c r="A98" s="49" t="s">
        <v>97</v>
      </c>
      <c r="B98" s="50" t="s">
        <v>142</v>
      </c>
      <c r="C98" s="79" t="s">
        <v>331</v>
      </c>
      <c r="D98" s="86">
        <v>67162</v>
      </c>
      <c r="E98" s="87">
        <v>62115</v>
      </c>
    </row>
    <row r="99" spans="1:5" ht="15" customHeight="1" x14ac:dyDescent="0.3">
      <c r="A99" s="49" t="s">
        <v>98</v>
      </c>
      <c r="B99" s="50" t="s">
        <v>142</v>
      </c>
      <c r="C99" s="79" t="s">
        <v>332</v>
      </c>
      <c r="D99" s="86">
        <v>45194</v>
      </c>
      <c r="E99" s="87">
        <v>42120</v>
      </c>
    </row>
    <row r="100" spans="1:5" ht="15" customHeight="1" x14ac:dyDescent="0.3">
      <c r="A100" s="49" t="s">
        <v>99</v>
      </c>
      <c r="B100" s="50" t="s">
        <v>333</v>
      </c>
      <c r="C100" s="79" t="s">
        <v>278</v>
      </c>
      <c r="D100" s="86">
        <v>58058</v>
      </c>
      <c r="E100" s="87">
        <v>53934</v>
      </c>
    </row>
    <row r="101" spans="1:5" ht="15" customHeight="1" x14ac:dyDescent="0.3">
      <c r="A101" s="49" t="s">
        <v>101</v>
      </c>
      <c r="B101" s="50" t="s">
        <v>334</v>
      </c>
      <c r="C101" s="79" t="s">
        <v>335</v>
      </c>
      <c r="D101" s="86">
        <v>84916</v>
      </c>
      <c r="E101" s="87">
        <v>78524</v>
      </c>
    </row>
    <row r="102" spans="1:5" ht="15" customHeight="1" x14ac:dyDescent="0.3">
      <c r="A102" s="49" t="s">
        <v>100</v>
      </c>
      <c r="B102" s="50" t="s">
        <v>334</v>
      </c>
      <c r="C102" s="79" t="s">
        <v>336</v>
      </c>
      <c r="D102" s="86">
        <v>77189</v>
      </c>
      <c r="E102" s="87">
        <v>71634</v>
      </c>
    </row>
    <row r="103" spans="1:5" ht="15" customHeight="1" x14ac:dyDescent="0.3">
      <c r="A103" s="49" t="s">
        <v>102</v>
      </c>
      <c r="B103" s="50" t="s">
        <v>337</v>
      </c>
      <c r="C103" s="79" t="s">
        <v>338</v>
      </c>
      <c r="D103" s="86">
        <v>76368</v>
      </c>
      <c r="E103" s="87">
        <v>70780</v>
      </c>
    </row>
    <row r="104" spans="1:5" ht="15" customHeight="1" x14ac:dyDescent="0.3">
      <c r="A104" s="49" t="s">
        <v>103</v>
      </c>
      <c r="B104" s="50" t="s">
        <v>339</v>
      </c>
      <c r="C104" s="79" t="s">
        <v>340</v>
      </c>
      <c r="D104" s="86">
        <v>102064</v>
      </c>
      <c r="E104" s="87">
        <v>93936</v>
      </c>
    </row>
    <row r="105" spans="1:5" ht="15" customHeight="1" x14ac:dyDescent="0.3">
      <c r="A105" s="49" t="s">
        <v>104</v>
      </c>
      <c r="B105" s="50" t="s">
        <v>341</v>
      </c>
      <c r="C105" s="79" t="s">
        <v>342</v>
      </c>
      <c r="D105" s="86">
        <v>69955</v>
      </c>
      <c r="E105" s="87">
        <v>64730</v>
      </c>
    </row>
    <row r="106" spans="1:5" ht="15" customHeight="1" x14ac:dyDescent="0.3">
      <c r="A106" s="49" t="s">
        <v>105</v>
      </c>
      <c r="B106" s="50" t="s">
        <v>184</v>
      </c>
      <c r="C106" s="79" t="s">
        <v>185</v>
      </c>
      <c r="D106" s="86">
        <v>57776</v>
      </c>
      <c r="E106" s="87">
        <v>53881</v>
      </c>
    </row>
    <row r="107" spans="1:5" ht="15" customHeight="1" x14ac:dyDescent="0.3">
      <c r="A107" s="49" t="s">
        <v>106</v>
      </c>
      <c r="B107" s="53" t="s">
        <v>343</v>
      </c>
      <c r="C107" s="82" t="s">
        <v>344</v>
      </c>
      <c r="D107" s="86">
        <v>54009</v>
      </c>
      <c r="E107" s="87">
        <v>50893</v>
      </c>
    </row>
    <row r="108" spans="1:5" ht="15" customHeight="1" x14ac:dyDescent="0.3">
      <c r="A108" s="49" t="s">
        <v>107</v>
      </c>
      <c r="B108" s="50" t="s">
        <v>187</v>
      </c>
      <c r="C108" s="79" t="s">
        <v>188</v>
      </c>
      <c r="D108" s="86">
        <v>41092</v>
      </c>
      <c r="E108" s="87">
        <v>38162</v>
      </c>
    </row>
    <row r="109" spans="1:5" ht="15" customHeight="1" x14ac:dyDescent="0.3">
      <c r="A109" s="49" t="s">
        <v>108</v>
      </c>
      <c r="B109" s="50" t="s">
        <v>345</v>
      </c>
      <c r="C109" s="79" t="s">
        <v>346</v>
      </c>
      <c r="D109" s="86">
        <v>65702</v>
      </c>
      <c r="E109" s="87">
        <v>60935</v>
      </c>
    </row>
    <row r="110" spans="1:5" ht="15" customHeight="1" x14ac:dyDescent="0.3">
      <c r="A110" s="49" t="s">
        <v>110</v>
      </c>
      <c r="B110" s="50" t="s">
        <v>347</v>
      </c>
      <c r="C110" s="79" t="s">
        <v>348</v>
      </c>
      <c r="D110" s="86">
        <v>78151</v>
      </c>
      <c r="E110" s="87">
        <v>72462</v>
      </c>
    </row>
    <row r="111" spans="1:5" ht="15" customHeight="1" x14ac:dyDescent="0.3">
      <c r="A111" s="49" t="s">
        <v>109</v>
      </c>
      <c r="B111" s="50" t="s">
        <v>347</v>
      </c>
      <c r="C111" s="79" t="s">
        <v>349</v>
      </c>
      <c r="D111" s="86">
        <v>80552</v>
      </c>
      <c r="E111" s="87">
        <v>75082</v>
      </c>
    </row>
    <row r="112" spans="1:5" ht="15" customHeight="1" x14ac:dyDescent="0.3">
      <c r="A112" s="49" t="s">
        <v>111</v>
      </c>
      <c r="B112" s="50" t="s">
        <v>347</v>
      </c>
      <c r="C112" s="79" t="s">
        <v>350</v>
      </c>
      <c r="D112" s="86">
        <v>74151</v>
      </c>
      <c r="E112" s="87">
        <v>69037</v>
      </c>
    </row>
    <row r="113" spans="1:5" ht="15" customHeight="1" x14ac:dyDescent="0.3">
      <c r="A113" s="49" t="s">
        <v>112</v>
      </c>
      <c r="B113" s="50" t="s">
        <v>169</v>
      </c>
      <c r="C113" s="79" t="s">
        <v>351</v>
      </c>
      <c r="D113" s="86">
        <v>74603</v>
      </c>
      <c r="E113" s="87">
        <v>69785</v>
      </c>
    </row>
    <row r="114" spans="1:5" ht="15" customHeight="1" x14ac:dyDescent="0.3">
      <c r="A114" s="49" t="s">
        <v>113</v>
      </c>
      <c r="B114" s="50" t="s">
        <v>352</v>
      </c>
      <c r="C114" s="79" t="s">
        <v>353</v>
      </c>
      <c r="D114" s="86">
        <v>47457</v>
      </c>
      <c r="E114" s="87">
        <v>44502</v>
      </c>
    </row>
    <row r="115" spans="1:5" ht="15" customHeight="1" x14ac:dyDescent="0.3">
      <c r="A115" s="49" t="s">
        <v>114</v>
      </c>
      <c r="B115" s="50" t="s">
        <v>354</v>
      </c>
      <c r="C115" s="79" t="s">
        <v>355</v>
      </c>
      <c r="D115" s="86">
        <v>76211</v>
      </c>
      <c r="E115" s="87">
        <v>70343</v>
      </c>
    </row>
    <row r="116" spans="1:5" ht="15" customHeight="1" x14ac:dyDescent="0.3">
      <c r="A116" s="49" t="s">
        <v>115</v>
      </c>
      <c r="B116" s="50" t="s">
        <v>356</v>
      </c>
      <c r="C116" s="79" t="s">
        <v>357</v>
      </c>
      <c r="D116" s="86">
        <v>60059</v>
      </c>
      <c r="E116" s="87">
        <v>55428</v>
      </c>
    </row>
    <row r="117" spans="1:5" ht="15" customHeight="1" x14ac:dyDescent="0.3">
      <c r="A117" s="49" t="s">
        <v>116</v>
      </c>
      <c r="B117" s="50" t="s">
        <v>356</v>
      </c>
      <c r="C117" s="79" t="s">
        <v>358</v>
      </c>
      <c r="D117" s="86">
        <v>56249</v>
      </c>
      <c r="E117" s="87">
        <v>52177</v>
      </c>
    </row>
    <row r="118" spans="1:5" ht="15" customHeight="1" x14ac:dyDescent="0.3">
      <c r="A118" s="49" t="s">
        <v>117</v>
      </c>
      <c r="B118" s="52" t="s">
        <v>356</v>
      </c>
      <c r="C118" s="81" t="s">
        <v>359</v>
      </c>
      <c r="D118" s="86">
        <v>79450</v>
      </c>
      <c r="E118" s="87">
        <v>76080</v>
      </c>
    </row>
    <row r="119" spans="1:5" ht="15" customHeight="1" x14ac:dyDescent="0.3">
      <c r="A119" s="49" t="s">
        <v>118</v>
      </c>
      <c r="B119" s="50" t="s">
        <v>360</v>
      </c>
      <c r="C119" s="79" t="s">
        <v>361</v>
      </c>
      <c r="D119" s="86">
        <v>102874</v>
      </c>
      <c r="E119" s="87">
        <v>95144</v>
      </c>
    </row>
    <row r="120" spans="1:5" ht="15" customHeight="1" x14ac:dyDescent="0.3">
      <c r="A120" s="49" t="s">
        <v>119</v>
      </c>
      <c r="B120" s="50" t="s">
        <v>362</v>
      </c>
      <c r="C120" s="79" t="s">
        <v>363</v>
      </c>
      <c r="D120" s="86">
        <v>61383</v>
      </c>
      <c r="E120" s="87">
        <v>56819</v>
      </c>
    </row>
    <row r="121" spans="1:5" ht="15" customHeight="1" x14ac:dyDescent="0.3">
      <c r="A121" s="49" t="s">
        <v>120</v>
      </c>
      <c r="B121" s="50" t="s">
        <v>364</v>
      </c>
      <c r="C121" s="79" t="s">
        <v>365</v>
      </c>
      <c r="D121" s="86">
        <v>91774</v>
      </c>
      <c r="E121" s="87">
        <v>85246</v>
      </c>
    </row>
    <row r="122" spans="1:5" ht="15" customHeight="1" x14ac:dyDescent="0.3">
      <c r="A122" s="49" t="s">
        <v>121</v>
      </c>
      <c r="B122" s="50" t="s">
        <v>366</v>
      </c>
      <c r="C122" s="79" t="s">
        <v>174</v>
      </c>
      <c r="D122" s="86">
        <v>67694</v>
      </c>
      <c r="E122" s="87">
        <v>63063</v>
      </c>
    </row>
    <row r="123" spans="1:5" ht="15" customHeight="1" x14ac:dyDescent="0.3">
      <c r="A123" s="49" t="s">
        <v>122</v>
      </c>
      <c r="B123" s="52" t="s">
        <v>367</v>
      </c>
      <c r="C123" s="81" t="s">
        <v>368</v>
      </c>
      <c r="D123" s="86">
        <v>131850</v>
      </c>
      <c r="E123" s="87">
        <v>126186</v>
      </c>
    </row>
    <row r="124" spans="1:5" ht="15" customHeight="1" x14ac:dyDescent="0.3">
      <c r="A124" s="49" t="s">
        <v>123</v>
      </c>
      <c r="B124" s="50" t="s">
        <v>369</v>
      </c>
      <c r="C124" s="79" t="s">
        <v>370</v>
      </c>
      <c r="D124" s="86">
        <v>68849</v>
      </c>
      <c r="E124" s="87">
        <v>64328</v>
      </c>
    </row>
    <row r="125" spans="1:5" ht="15" customHeight="1" x14ac:dyDescent="0.3">
      <c r="A125" s="49" t="s">
        <v>124</v>
      </c>
      <c r="B125" s="50" t="s">
        <v>371</v>
      </c>
      <c r="C125" s="79" t="s">
        <v>372</v>
      </c>
      <c r="D125" s="86">
        <v>99413</v>
      </c>
      <c r="E125" s="87">
        <v>91852</v>
      </c>
    </row>
    <row r="126" spans="1:5" ht="15" customHeight="1" x14ac:dyDescent="0.3">
      <c r="A126" s="49" t="s">
        <v>125</v>
      </c>
      <c r="B126" s="50" t="s">
        <v>373</v>
      </c>
      <c r="C126" s="79" t="s">
        <v>374</v>
      </c>
      <c r="D126" s="86">
        <v>67285</v>
      </c>
      <c r="E126" s="87">
        <v>63678</v>
      </c>
    </row>
    <row r="127" spans="1:5" ht="15" customHeight="1" x14ac:dyDescent="0.3">
      <c r="A127" s="49" t="s">
        <v>126</v>
      </c>
      <c r="B127" s="50" t="s">
        <v>154</v>
      </c>
      <c r="C127" s="79" t="s">
        <v>323</v>
      </c>
      <c r="D127" s="86">
        <v>68241</v>
      </c>
      <c r="E127" s="87">
        <v>63635</v>
      </c>
    </row>
    <row r="128" spans="1:5" ht="15" customHeight="1" x14ac:dyDescent="0.3">
      <c r="A128" s="49" t="s">
        <v>127</v>
      </c>
      <c r="B128" s="50" t="s">
        <v>154</v>
      </c>
      <c r="C128" s="79" t="s">
        <v>375</v>
      </c>
      <c r="D128" s="86">
        <v>86591</v>
      </c>
      <c r="E128" s="87">
        <v>80436</v>
      </c>
    </row>
    <row r="129" spans="1:5" ht="15" customHeight="1" x14ac:dyDescent="0.3">
      <c r="A129" s="49" t="s">
        <v>128</v>
      </c>
      <c r="B129" s="50" t="s">
        <v>154</v>
      </c>
      <c r="C129" s="79" t="s">
        <v>189</v>
      </c>
      <c r="D129" s="86">
        <v>33867</v>
      </c>
      <c r="E129" s="87">
        <v>30895</v>
      </c>
    </row>
    <row r="130" spans="1:5" ht="15" customHeight="1" x14ac:dyDescent="0.3">
      <c r="A130" s="49" t="s">
        <v>129</v>
      </c>
      <c r="B130" s="50" t="s">
        <v>376</v>
      </c>
      <c r="C130" s="79" t="s">
        <v>377</v>
      </c>
      <c r="D130" s="86">
        <v>46716</v>
      </c>
      <c r="E130" s="87">
        <v>43414</v>
      </c>
    </row>
    <row r="131" spans="1:5" ht="15" customHeight="1" thickBot="1" x14ac:dyDescent="0.35">
      <c r="A131" s="54" t="s">
        <v>130</v>
      </c>
      <c r="B131" s="55" t="s">
        <v>378</v>
      </c>
      <c r="C131" s="83" t="s">
        <v>379</v>
      </c>
      <c r="D131" s="88">
        <v>53806</v>
      </c>
      <c r="E131" s="89">
        <v>49945</v>
      </c>
    </row>
    <row r="132" spans="1:5" s="56" customFormat="1" ht="16.2" thickBot="1" x14ac:dyDescent="0.35">
      <c r="A132" s="237" t="s">
        <v>192</v>
      </c>
      <c r="B132" s="238"/>
      <c r="C132" s="238"/>
      <c r="D132" s="76">
        <v>9710826</v>
      </c>
      <c r="E132" s="77">
        <v>9085860</v>
      </c>
    </row>
    <row r="133" spans="1:5" s="57" customFormat="1" x14ac:dyDescent="0.3"/>
    <row r="134" spans="1:5" s="59" customFormat="1" ht="14.25" customHeight="1" x14ac:dyDescent="0.3">
      <c r="A134" s="58" t="s">
        <v>380</v>
      </c>
      <c r="B134" s="58"/>
      <c r="C134" s="58"/>
      <c r="D134" s="61"/>
      <c r="E134" s="60"/>
    </row>
    <row r="135" spans="1:5" s="59" customFormat="1" ht="14.25" customHeight="1" x14ac:dyDescent="0.3">
      <c r="A135" s="62" t="s">
        <v>381</v>
      </c>
      <c r="B135" s="62"/>
      <c r="C135" s="62"/>
      <c r="D135" s="63"/>
      <c r="E135" s="63"/>
    </row>
    <row r="136" spans="1:5" x14ac:dyDescent="0.3">
      <c r="A136" s="64" t="s">
        <v>382</v>
      </c>
      <c r="B136" s="64"/>
      <c r="C136" s="64"/>
    </row>
  </sheetData>
  <mergeCells count="2">
    <mergeCell ref="D2:E2"/>
    <mergeCell ref="A132:C13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E31" sqref="E31"/>
    </sheetView>
  </sheetViews>
  <sheetFormatPr baseColWidth="10" defaultRowHeight="14.4" x14ac:dyDescent="0.3"/>
  <cols>
    <col min="1" max="1" width="26.5546875" customWidth="1"/>
    <col min="2" max="2" width="26.6640625" customWidth="1"/>
    <col min="3" max="3" width="21.6640625" customWidth="1"/>
    <col min="4" max="5" width="11.5546875" bestFit="1" customWidth="1"/>
    <col min="6" max="6" width="11.88671875" bestFit="1" customWidth="1"/>
    <col min="7" max="8" width="11.5546875" bestFit="1" customWidth="1"/>
    <col min="9" max="10" width="11.88671875" bestFit="1" customWidth="1"/>
  </cols>
  <sheetData>
    <row r="1" spans="1:10" ht="17.399999999999999" x14ac:dyDescent="0.3">
      <c r="A1" s="239" t="s">
        <v>131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5.6" thickBot="1" x14ac:dyDescent="0.35">
      <c r="A2" s="18"/>
      <c r="B2" s="19"/>
      <c r="C2" s="19"/>
      <c r="D2" s="18"/>
      <c r="E2" s="18"/>
      <c r="F2" s="18"/>
      <c r="G2" s="18"/>
      <c r="H2" s="18"/>
      <c r="I2" s="18"/>
      <c r="J2" s="18"/>
    </row>
    <row r="3" spans="1:10" s="45" customFormat="1" ht="13.2" x14ac:dyDescent="0.25">
      <c r="A3" s="240" t="s">
        <v>132</v>
      </c>
      <c r="B3" s="242" t="s">
        <v>133</v>
      </c>
      <c r="C3" s="242" t="s">
        <v>134</v>
      </c>
      <c r="D3" s="244">
        <v>2021</v>
      </c>
      <c r="E3" s="244"/>
      <c r="F3" s="244"/>
      <c r="G3" s="244"/>
      <c r="H3" s="244"/>
      <c r="I3" s="244"/>
      <c r="J3" s="245" t="s">
        <v>135</v>
      </c>
    </row>
    <row r="4" spans="1:10" s="45" customFormat="1" ht="53.4" thickBot="1" x14ac:dyDescent="0.3">
      <c r="A4" s="241"/>
      <c r="B4" s="243"/>
      <c r="C4" s="243"/>
      <c r="D4" s="20" t="s">
        <v>136</v>
      </c>
      <c r="E4" s="21" t="s">
        <v>137</v>
      </c>
      <c r="F4" s="21" t="s">
        <v>138</v>
      </c>
      <c r="G4" s="22" t="s">
        <v>139</v>
      </c>
      <c r="H4" s="22" t="s">
        <v>140</v>
      </c>
      <c r="I4" s="21" t="s">
        <v>141</v>
      </c>
      <c r="J4" s="246"/>
    </row>
    <row r="5" spans="1:10" s="45" customFormat="1" ht="13.2" x14ac:dyDescent="0.25">
      <c r="A5" s="23" t="s">
        <v>142</v>
      </c>
      <c r="B5" s="24" t="s">
        <v>143</v>
      </c>
      <c r="C5" s="25" t="s">
        <v>144</v>
      </c>
      <c r="D5" s="26"/>
      <c r="E5" s="26"/>
      <c r="F5" s="26">
        <v>2000</v>
      </c>
      <c r="G5" s="26"/>
      <c r="H5" s="26"/>
      <c r="I5" s="26"/>
      <c r="J5" s="27">
        <f>SUM(D5:I5)</f>
        <v>2000</v>
      </c>
    </row>
    <row r="6" spans="1:10" s="45" customFormat="1" ht="13.2" x14ac:dyDescent="0.25">
      <c r="A6" s="28" t="s">
        <v>145</v>
      </c>
      <c r="B6" s="29" t="s">
        <v>146</v>
      </c>
      <c r="C6" s="30" t="s">
        <v>147</v>
      </c>
      <c r="D6" s="31"/>
      <c r="E6" s="31"/>
      <c r="F6" s="31">
        <v>2000</v>
      </c>
      <c r="G6" s="31"/>
      <c r="H6" s="31"/>
      <c r="I6" s="31"/>
      <c r="J6" s="32">
        <f t="shared" ref="J6:J24" si="0">SUM(D6:I6)</f>
        <v>2000</v>
      </c>
    </row>
    <row r="7" spans="1:10" s="45" customFormat="1" ht="13.2" x14ac:dyDescent="0.25">
      <c r="A7" s="28" t="s">
        <v>148</v>
      </c>
      <c r="B7" s="29" t="s">
        <v>148</v>
      </c>
      <c r="C7" s="30" t="s">
        <v>149</v>
      </c>
      <c r="D7" s="31"/>
      <c r="E7" s="31"/>
      <c r="F7" s="31">
        <v>2000</v>
      </c>
      <c r="G7" s="31"/>
      <c r="H7" s="31"/>
      <c r="I7" s="31"/>
      <c r="J7" s="32">
        <f t="shared" si="0"/>
        <v>2000</v>
      </c>
    </row>
    <row r="8" spans="1:10" s="45" customFormat="1" ht="13.2" x14ac:dyDescent="0.25">
      <c r="A8" s="33" t="s">
        <v>150</v>
      </c>
      <c r="B8" s="30" t="s">
        <v>150</v>
      </c>
      <c r="C8" s="30" t="s">
        <v>151</v>
      </c>
      <c r="D8" s="31"/>
      <c r="E8" s="31"/>
      <c r="F8" s="31">
        <v>1788</v>
      </c>
      <c r="G8" s="31"/>
      <c r="H8" s="31"/>
      <c r="I8" s="31"/>
      <c r="J8" s="32">
        <f t="shared" si="0"/>
        <v>1788</v>
      </c>
    </row>
    <row r="9" spans="1:10" s="45" customFormat="1" ht="13.2" x14ac:dyDescent="0.25">
      <c r="A9" s="33" t="s">
        <v>152</v>
      </c>
      <c r="B9" s="29" t="s">
        <v>152</v>
      </c>
      <c r="C9" s="30" t="s">
        <v>153</v>
      </c>
      <c r="D9" s="31"/>
      <c r="E9" s="31"/>
      <c r="F9" s="31"/>
      <c r="G9" s="31"/>
      <c r="H9" s="31"/>
      <c r="I9" s="31">
        <v>562</v>
      </c>
      <c r="J9" s="32">
        <f t="shared" si="0"/>
        <v>562</v>
      </c>
    </row>
    <row r="10" spans="1:10" s="45" customFormat="1" ht="13.2" x14ac:dyDescent="0.25">
      <c r="A10" s="28" t="s">
        <v>154</v>
      </c>
      <c r="B10" s="29" t="s">
        <v>155</v>
      </c>
      <c r="C10" s="30" t="s">
        <v>156</v>
      </c>
      <c r="D10" s="31"/>
      <c r="E10" s="31"/>
      <c r="F10" s="31">
        <v>719</v>
      </c>
      <c r="G10" s="31"/>
      <c r="H10" s="31"/>
      <c r="I10" s="31"/>
      <c r="J10" s="32">
        <f t="shared" si="0"/>
        <v>719</v>
      </c>
    </row>
    <row r="11" spans="1:10" s="45" customFormat="1" ht="26.4" x14ac:dyDescent="0.25">
      <c r="A11" s="33" t="s">
        <v>157</v>
      </c>
      <c r="B11" s="29" t="s">
        <v>158</v>
      </c>
      <c r="C11" s="30" t="s">
        <v>159</v>
      </c>
      <c r="D11" s="31"/>
      <c r="E11" s="31">
        <v>1008</v>
      </c>
      <c r="F11" s="31"/>
      <c r="G11" s="31"/>
      <c r="H11" s="31"/>
      <c r="I11" s="31"/>
      <c r="J11" s="32">
        <f t="shared" si="0"/>
        <v>1008</v>
      </c>
    </row>
    <row r="12" spans="1:10" s="45" customFormat="1" ht="13.2" x14ac:dyDescent="0.25">
      <c r="A12" s="28" t="s">
        <v>160</v>
      </c>
      <c r="B12" s="29" t="s">
        <v>161</v>
      </c>
      <c r="C12" s="30" t="s">
        <v>162</v>
      </c>
      <c r="D12" s="31"/>
      <c r="E12" s="31"/>
      <c r="F12" s="31"/>
      <c r="G12" s="31">
        <v>999</v>
      </c>
      <c r="H12" s="31"/>
      <c r="I12" s="31"/>
      <c r="J12" s="32">
        <f t="shared" si="0"/>
        <v>999</v>
      </c>
    </row>
    <row r="13" spans="1:10" s="45" customFormat="1" ht="13.2" x14ac:dyDescent="0.25">
      <c r="A13" s="34" t="s">
        <v>160</v>
      </c>
      <c r="B13" s="30" t="s">
        <v>161</v>
      </c>
      <c r="C13" s="30" t="s">
        <v>163</v>
      </c>
      <c r="D13" s="31">
        <v>8000</v>
      </c>
      <c r="E13" s="31"/>
      <c r="F13" s="31"/>
      <c r="G13" s="31"/>
      <c r="H13" s="31"/>
      <c r="I13" s="31"/>
      <c r="J13" s="32">
        <f t="shared" si="0"/>
        <v>8000</v>
      </c>
    </row>
    <row r="14" spans="1:10" s="45" customFormat="1" ht="13.2" x14ac:dyDescent="0.25">
      <c r="A14" s="28" t="s">
        <v>164</v>
      </c>
      <c r="B14" s="30" t="s">
        <v>165</v>
      </c>
      <c r="C14" s="30" t="s">
        <v>166</v>
      </c>
      <c r="D14" s="31"/>
      <c r="E14" s="31">
        <v>1048</v>
      </c>
      <c r="F14" s="31"/>
      <c r="G14" s="31"/>
      <c r="H14" s="31"/>
      <c r="I14" s="31"/>
      <c r="J14" s="32">
        <f t="shared" si="0"/>
        <v>1048</v>
      </c>
    </row>
    <row r="15" spans="1:10" s="45" customFormat="1" ht="13.2" x14ac:dyDescent="0.25">
      <c r="A15" s="34" t="s">
        <v>160</v>
      </c>
      <c r="B15" s="29" t="s">
        <v>167</v>
      </c>
      <c r="C15" s="30" t="s">
        <v>168</v>
      </c>
      <c r="D15" s="31"/>
      <c r="E15" s="31"/>
      <c r="F15" s="31"/>
      <c r="G15" s="31"/>
      <c r="H15" s="31"/>
      <c r="I15" s="31">
        <v>1540</v>
      </c>
      <c r="J15" s="32">
        <f t="shared" si="0"/>
        <v>1540</v>
      </c>
    </row>
    <row r="16" spans="1:10" s="45" customFormat="1" ht="13.2" x14ac:dyDescent="0.25">
      <c r="A16" s="28" t="s">
        <v>169</v>
      </c>
      <c r="B16" s="29" t="s">
        <v>170</v>
      </c>
      <c r="C16" s="30" t="s">
        <v>171</v>
      </c>
      <c r="D16" s="31"/>
      <c r="E16" s="31"/>
      <c r="F16" s="31">
        <v>2000</v>
      </c>
      <c r="G16" s="31"/>
      <c r="H16" s="31"/>
      <c r="I16" s="31"/>
      <c r="J16" s="32">
        <f t="shared" si="0"/>
        <v>2000</v>
      </c>
    </row>
    <row r="17" spans="1:10" s="45" customFormat="1" ht="13.2" x14ac:dyDescent="0.25">
      <c r="A17" s="28" t="s">
        <v>172</v>
      </c>
      <c r="B17" s="30" t="s">
        <v>173</v>
      </c>
      <c r="C17" s="30" t="s">
        <v>174</v>
      </c>
      <c r="D17" s="31"/>
      <c r="E17" s="31"/>
      <c r="F17" s="31"/>
      <c r="G17" s="31">
        <v>999</v>
      </c>
      <c r="H17" s="31"/>
      <c r="I17" s="31"/>
      <c r="J17" s="32">
        <f t="shared" si="0"/>
        <v>999</v>
      </c>
    </row>
    <row r="18" spans="1:10" s="45" customFormat="1" ht="13.2" x14ac:dyDescent="0.25">
      <c r="A18" s="28" t="s">
        <v>175</v>
      </c>
      <c r="B18" s="29" t="s">
        <v>176</v>
      </c>
      <c r="C18" s="30" t="s">
        <v>177</v>
      </c>
      <c r="D18" s="31"/>
      <c r="E18" s="31">
        <v>2241</v>
      </c>
      <c r="F18" s="31"/>
      <c r="G18" s="31"/>
      <c r="H18" s="31"/>
      <c r="I18" s="31"/>
      <c r="J18" s="32">
        <f t="shared" si="0"/>
        <v>2241</v>
      </c>
    </row>
    <row r="19" spans="1:10" s="45" customFormat="1" ht="26.4" x14ac:dyDescent="0.25">
      <c r="A19" s="34" t="s">
        <v>157</v>
      </c>
      <c r="B19" s="29" t="s">
        <v>178</v>
      </c>
      <c r="C19" s="30" t="s">
        <v>179</v>
      </c>
      <c r="D19" s="31"/>
      <c r="E19" s="31">
        <v>536</v>
      </c>
      <c r="F19" s="31"/>
      <c r="G19" s="31"/>
      <c r="H19" s="31"/>
      <c r="I19" s="31"/>
      <c r="J19" s="32">
        <f t="shared" si="0"/>
        <v>536</v>
      </c>
    </row>
    <row r="20" spans="1:10" s="45" customFormat="1" ht="13.2" x14ac:dyDescent="0.25">
      <c r="A20" s="34" t="s">
        <v>180</v>
      </c>
      <c r="B20" s="29" t="s">
        <v>181</v>
      </c>
      <c r="C20" s="30" t="s">
        <v>182</v>
      </c>
      <c r="D20" s="31"/>
      <c r="E20" s="31"/>
      <c r="F20" s="31"/>
      <c r="G20" s="31"/>
      <c r="H20" s="31"/>
      <c r="I20" s="31">
        <v>6000</v>
      </c>
      <c r="J20" s="32">
        <v>6000</v>
      </c>
    </row>
    <row r="21" spans="1:10" s="45" customFormat="1" ht="13.2" x14ac:dyDescent="0.25">
      <c r="A21" s="28" t="s">
        <v>183</v>
      </c>
      <c r="B21" s="29" t="s">
        <v>184</v>
      </c>
      <c r="C21" s="30" t="s">
        <v>185</v>
      </c>
      <c r="D21" s="31"/>
      <c r="E21" s="31"/>
      <c r="F21" s="31">
        <v>2000</v>
      </c>
      <c r="G21" s="31"/>
      <c r="H21" s="31"/>
      <c r="I21" s="31"/>
      <c r="J21" s="32">
        <f t="shared" si="0"/>
        <v>2000</v>
      </c>
    </row>
    <row r="22" spans="1:10" s="45" customFormat="1" ht="13.2" x14ac:dyDescent="0.25">
      <c r="A22" s="28" t="s">
        <v>186</v>
      </c>
      <c r="B22" s="29" t="s">
        <v>187</v>
      </c>
      <c r="C22" s="30" t="s">
        <v>188</v>
      </c>
      <c r="D22" s="31"/>
      <c r="E22" s="31"/>
      <c r="F22" s="31"/>
      <c r="G22" s="31"/>
      <c r="H22" s="31"/>
      <c r="I22" s="31">
        <v>6000</v>
      </c>
      <c r="J22" s="32">
        <v>6000</v>
      </c>
    </row>
    <row r="23" spans="1:10" s="45" customFormat="1" ht="13.2" x14ac:dyDescent="0.25">
      <c r="A23" s="34" t="s">
        <v>154</v>
      </c>
      <c r="B23" s="30" t="s">
        <v>154</v>
      </c>
      <c r="C23" s="30" t="s">
        <v>189</v>
      </c>
      <c r="D23" s="31"/>
      <c r="E23" s="31"/>
      <c r="F23" s="31"/>
      <c r="G23" s="31"/>
      <c r="H23" s="31">
        <v>7865</v>
      </c>
      <c r="I23" s="31"/>
      <c r="J23" s="32">
        <f t="shared" si="0"/>
        <v>7865</v>
      </c>
    </row>
    <row r="24" spans="1:10" s="45" customFormat="1" ht="13.8" thickBot="1" x14ac:dyDescent="0.3">
      <c r="A24" s="35" t="s">
        <v>180</v>
      </c>
      <c r="B24" s="36" t="s">
        <v>190</v>
      </c>
      <c r="C24" s="37" t="s">
        <v>191</v>
      </c>
      <c r="D24" s="38"/>
      <c r="E24" s="38">
        <v>2789</v>
      </c>
      <c r="F24" s="38"/>
      <c r="G24" s="38"/>
      <c r="H24" s="38"/>
      <c r="I24" s="38"/>
      <c r="J24" s="39">
        <f t="shared" si="0"/>
        <v>2789</v>
      </c>
    </row>
    <row r="25" spans="1:10" s="45" customFormat="1" ht="13.8" thickBot="1" x14ac:dyDescent="0.3">
      <c r="A25" s="40"/>
      <c r="B25" s="40"/>
      <c r="C25" s="41" t="s">
        <v>192</v>
      </c>
      <c r="D25" s="42">
        <f t="shared" ref="D25:J25" si="1">SUM(D5:D24)</f>
        <v>8000</v>
      </c>
      <c r="E25" s="43">
        <f t="shared" si="1"/>
        <v>7622</v>
      </c>
      <c r="F25" s="42">
        <f t="shared" si="1"/>
        <v>12507</v>
      </c>
      <c r="G25" s="43">
        <f t="shared" si="1"/>
        <v>1998</v>
      </c>
      <c r="H25" s="42">
        <f t="shared" si="1"/>
        <v>7865</v>
      </c>
      <c r="I25" s="43">
        <f t="shared" si="1"/>
        <v>14102</v>
      </c>
      <c r="J25" s="44">
        <f t="shared" si="1"/>
        <v>52094</v>
      </c>
    </row>
  </sheetData>
  <mergeCells count="6">
    <mergeCell ref="A1:J1"/>
    <mergeCell ref="A3:A4"/>
    <mergeCell ref="B3:B4"/>
    <mergeCell ref="C3:C4"/>
    <mergeCell ref="D3:I3"/>
    <mergeCell ref="J3:J4"/>
  </mergeCells>
  <conditionalFormatting sqref="C24">
    <cfRule type="expression" dxfId="57" priority="1">
      <formula>D24="FB"</formula>
    </cfRule>
    <cfRule type="expression" dxfId="56" priority="2">
      <formula>D24="IB"</formula>
    </cfRule>
    <cfRule type="expression" dxfId="55" priority="3">
      <formula>D24="FJ"</formula>
    </cfRule>
  </conditionalFormatting>
  <conditionalFormatting sqref="B3:C3">
    <cfRule type="cellIs" dxfId="54" priority="46" stopIfTrue="1" operator="equal">
      <formula>"x"</formula>
    </cfRule>
  </conditionalFormatting>
  <conditionalFormatting sqref="C9:C10">
    <cfRule type="expression" dxfId="53" priority="28">
      <formula>D9="FB"</formula>
    </cfRule>
    <cfRule type="expression" dxfId="52" priority="29">
      <formula>D9="IB"</formula>
    </cfRule>
    <cfRule type="expression" dxfId="51" priority="30">
      <formula>D9="FJ"</formula>
    </cfRule>
  </conditionalFormatting>
  <conditionalFormatting sqref="C15:C16 C19:C20">
    <cfRule type="expression" dxfId="50" priority="16">
      <formula>D15="FB"</formula>
    </cfRule>
    <cfRule type="expression" dxfId="49" priority="17">
      <formula>D15="IB"</formula>
    </cfRule>
    <cfRule type="expression" dxfId="48" priority="18">
      <formula>D15="FJ"</formula>
    </cfRule>
  </conditionalFormatting>
  <conditionalFormatting sqref="B17:C17">
    <cfRule type="expression" dxfId="47" priority="19">
      <formula>C17="FB"</formula>
    </cfRule>
    <cfRule type="expression" dxfId="46" priority="20">
      <formula>C17="IB"</formula>
    </cfRule>
    <cfRule type="expression" dxfId="45" priority="21">
      <formula>C17="FJ"</formula>
    </cfRule>
  </conditionalFormatting>
  <conditionalFormatting sqref="A24">
    <cfRule type="expression" dxfId="44" priority="43">
      <formula>B24="FB"</formula>
    </cfRule>
    <cfRule type="expression" dxfId="43" priority="44">
      <formula>B24="IB"</formula>
    </cfRule>
    <cfRule type="expression" dxfId="42" priority="45">
      <formula>B24="FJ"</formula>
    </cfRule>
  </conditionalFormatting>
  <conditionalFormatting sqref="A11">
    <cfRule type="expression" dxfId="41" priority="40">
      <formula>B11="FB"</formula>
    </cfRule>
    <cfRule type="expression" dxfId="40" priority="41">
      <formula>B11="IB"</formula>
    </cfRule>
    <cfRule type="expression" dxfId="39" priority="42">
      <formula>B11="FJ"</formula>
    </cfRule>
  </conditionalFormatting>
  <conditionalFormatting sqref="B23:C23">
    <cfRule type="expression" dxfId="38" priority="10">
      <formula>C23="FB"</formula>
    </cfRule>
    <cfRule type="expression" dxfId="37" priority="11">
      <formula>C23="IB"</formula>
    </cfRule>
    <cfRule type="expression" dxfId="36" priority="12">
      <formula>C23="FJ"</formula>
    </cfRule>
  </conditionalFormatting>
  <conditionalFormatting sqref="B8:C8">
    <cfRule type="expression" dxfId="35" priority="37">
      <formula>C8="FB"</formula>
    </cfRule>
    <cfRule type="expression" dxfId="34" priority="38">
      <formula>C8="IB"</formula>
    </cfRule>
    <cfRule type="expression" dxfId="33" priority="39">
      <formula>C8="FJ"</formula>
    </cfRule>
  </conditionalFormatting>
  <conditionalFormatting sqref="A8:A9">
    <cfRule type="expression" dxfId="32" priority="34">
      <formula>B8="FB"</formula>
    </cfRule>
    <cfRule type="expression" dxfId="31" priority="35">
      <formula>B8="IB"</formula>
    </cfRule>
    <cfRule type="expression" dxfId="30" priority="36">
      <formula>B8="FJ"</formula>
    </cfRule>
  </conditionalFormatting>
  <conditionalFormatting sqref="C5:C7">
    <cfRule type="expression" dxfId="29" priority="31">
      <formula>D5="FB"</formula>
    </cfRule>
    <cfRule type="expression" dxfId="28" priority="32">
      <formula>D5="IB"</formula>
    </cfRule>
    <cfRule type="expression" dxfId="27" priority="33">
      <formula>D5="FJ"</formula>
    </cfRule>
  </conditionalFormatting>
  <conditionalFormatting sqref="C21:C22">
    <cfRule type="expression" dxfId="26" priority="7">
      <formula>D21="FB"</formula>
    </cfRule>
    <cfRule type="expression" dxfId="25" priority="8">
      <formula>D21="IB"</formula>
    </cfRule>
    <cfRule type="expression" dxfId="24" priority="9">
      <formula>D21="FJ"</formula>
    </cfRule>
  </conditionalFormatting>
  <conditionalFormatting sqref="B13:C13">
    <cfRule type="expression" dxfId="23" priority="25">
      <formula>C13="FB"</formula>
    </cfRule>
    <cfRule type="expression" dxfId="22" priority="26">
      <formula>C13="IB"</formula>
    </cfRule>
    <cfRule type="expression" dxfId="21" priority="27">
      <formula>C13="FJ"</formula>
    </cfRule>
  </conditionalFormatting>
  <conditionalFormatting sqref="C11:C12">
    <cfRule type="expression" dxfId="20" priority="22">
      <formula>D11="FB"</formula>
    </cfRule>
    <cfRule type="expression" dxfId="19" priority="23">
      <formula>D11="IB"</formula>
    </cfRule>
    <cfRule type="expression" dxfId="18" priority="24">
      <formula>D11="FJ"</formula>
    </cfRule>
  </conditionalFormatting>
  <conditionalFormatting sqref="C18">
    <cfRule type="expression" dxfId="17" priority="13">
      <formula>D18="FB"</formula>
    </cfRule>
    <cfRule type="expression" dxfId="16" priority="14">
      <formula>D18="IB"</formula>
    </cfRule>
    <cfRule type="expression" dxfId="15" priority="15">
      <formula>D18="FJ"</formula>
    </cfRule>
  </conditionalFormatting>
  <conditionalFormatting sqref="B14:C14">
    <cfRule type="expression" dxfId="14" priority="4">
      <formula>C14="FB"</formula>
    </cfRule>
    <cfRule type="expression" dxfId="13" priority="5">
      <formula>C14="IB"</formula>
    </cfRule>
    <cfRule type="expression" dxfId="12" priority="6">
      <formula>C14="FJ"</formula>
    </cfRule>
  </conditionalFormatting>
  <conditionalFormatting sqref="A15">
    <cfRule type="expression" dxfId="11" priority="47">
      <formula>C15:C71="FB"</formula>
    </cfRule>
    <cfRule type="expression" dxfId="10" priority="48">
      <formula>C15:C71="IB"</formula>
    </cfRule>
    <cfRule type="expression" dxfId="9" priority="49">
      <formula>C15:C71="FJ"</formula>
    </cfRule>
  </conditionalFormatting>
  <conditionalFormatting sqref="A23">
    <cfRule type="expression" dxfId="8" priority="50">
      <formula>C23:C98="FB"</formula>
    </cfRule>
    <cfRule type="expression" dxfId="7" priority="51">
      <formula>C23:C98="IB"</formula>
    </cfRule>
    <cfRule type="expression" dxfId="6" priority="52">
      <formula>C23:C98="FJ"</formula>
    </cfRule>
  </conditionalFormatting>
  <conditionalFormatting sqref="A19:A20">
    <cfRule type="expression" dxfId="5" priority="53">
      <formula>C19:C96="FB"</formula>
    </cfRule>
    <cfRule type="expression" dxfId="4" priority="54">
      <formula>C19:C96="IB"</formula>
    </cfRule>
    <cfRule type="expression" dxfId="3" priority="55">
      <formula>C19:C96="FJ"</formula>
    </cfRule>
  </conditionalFormatting>
  <conditionalFormatting sqref="A13">
    <cfRule type="expression" dxfId="2" priority="56">
      <formula>C13:C64="FB"</formula>
    </cfRule>
    <cfRule type="expression" dxfId="1" priority="57">
      <formula>C13:C64="IB"</formula>
    </cfRule>
    <cfRule type="expression" dxfId="0" priority="58">
      <formula>C13:C64="FJ"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Tableau DGFC-Ajust-Crédits Comp</vt:lpstr>
      <vt:lpstr>Tableau Ajustement</vt:lpstr>
      <vt:lpstr>Tableau DGFC 2021</vt:lpstr>
      <vt:lpstr>Tableau Crédits complémentaires</vt:lpstr>
      <vt:lpstr>'Tableau DGFC-Ajust-Crédits Comp'!Impression_des_titres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2021-09-24T09:51:07Z</dcterms:modified>
</cp:coreProperties>
</file>